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elenaLascenko\Desktop\Ekspertes_nodevums_sutisana\"/>
    </mc:Choice>
  </mc:AlternateContent>
  <xr:revisionPtr revIDLastSave="0" documentId="13_ncr:1_{E43AB17C-4D0B-41FB-B82B-7AE5CA490F4B}" xr6:coauthVersionLast="47" xr6:coauthVersionMax="47" xr10:uidLastSave="{00000000-0000-0000-0000-000000000000}"/>
  <bookViews>
    <workbookView xWindow="-110" yWindow="-110" windowWidth="19420" windowHeight="10300" tabRatio="835" activeTab="1" xr2:uid="{EA0BCC7D-D329-40A6-B43A-345B14DF68CE}"/>
  </bookViews>
  <sheets>
    <sheet name="PVD_Atļaujas" sheetId="7" r:id="rId1"/>
    <sheet name="AAR_Jauda" sheetId="10" r:id="rId2"/>
    <sheet name="Karte_Visas biogāzes stacijas" sheetId="12" r:id="rId3"/>
    <sheet name="Karte_Piemērotās biogāzes stac." sheetId="16" r:id="rId4"/>
    <sheet name="Kompostēšana" sheetId="8" r:id="rId5"/>
    <sheet name="PVD_6.SEKCIJA" sheetId="2" r:id="rId6"/>
    <sheet name="LBA saraksts" sheetId="17" r:id="rId7"/>
  </sheets>
  <definedNames>
    <definedName name="_xlnm._FilterDatabase" localSheetId="3" hidden="1">'Karte_Piemērotās biogāzes stac.'!$A$2:$AE$44</definedName>
    <definedName name="_xlnm._FilterDatabase" localSheetId="2" hidden="1">'Karte_Visas biogāzes stacijas'!$A$2:$AE$44</definedName>
    <definedName name="_xlnm._FilterDatabase" localSheetId="6" hidden="1">'LBA saraksts'!$G$1:$I$58</definedName>
    <definedName name="_xlnm._FilterDatabase" localSheetId="0" hidden="1">PVD_Atļaujas!$A$4:$CQ$93</definedName>
    <definedName name="_xlchart.v5.0" hidden="1">'Karte_Visas biogāzes stacijas'!$A$2:$B$2</definedName>
    <definedName name="_xlchart.v5.1" hidden="1">'Karte_Visas biogāzes stacijas'!$A$3:$B$44</definedName>
    <definedName name="_xlchart.v5.10" hidden="1">'Karte_Piemērotās biogāzes stac.'!$A$51:$B$92</definedName>
    <definedName name="_xlchart.v5.11" hidden="1">'Karte_Piemērotās biogāzes stac.'!$C$2</definedName>
    <definedName name="_xlchart.v5.12" hidden="1">'Karte_Piemērotās biogāzes stac.'!$C$50</definedName>
    <definedName name="_xlchart.v5.13" hidden="1">'Karte_Piemērotās biogāzes stac.'!$C$51:$C$92</definedName>
    <definedName name="_xlchart.v5.14" hidden="1">'Karte_Piemērotās biogāzes stac.'!$A$2:$B$2</definedName>
    <definedName name="_xlchart.v5.15" hidden="1">'Karte_Piemērotās biogāzes stac.'!$A$3:$B$44</definedName>
    <definedName name="_xlchart.v5.16" hidden="1">'Karte_Piemērotās biogāzes stac.'!$C$2</definedName>
    <definedName name="_xlchart.v5.17" hidden="1">'Karte_Piemērotās biogāzes stac.'!$C$3:$C$44</definedName>
    <definedName name="_xlchart.v5.2" hidden="1">'Karte_Visas biogāzes stacijas'!$C$2</definedName>
    <definedName name="_xlchart.v5.3" hidden="1">'Karte_Visas biogāzes stacijas'!$C$3:$C$44</definedName>
    <definedName name="_xlchart.v5.4" hidden="1">'Karte_Visas biogāzes stacijas'!$A$50:$B$50</definedName>
    <definedName name="_xlchart.v5.5" hidden="1">'Karte_Visas biogāzes stacijas'!$A$51:$B$92</definedName>
    <definedName name="_xlchart.v5.6" hidden="1">'Karte_Visas biogāzes stacijas'!$C$2</definedName>
    <definedName name="_xlchart.v5.7" hidden="1">'Karte_Visas biogāzes stacijas'!$C$50</definedName>
    <definedName name="_xlchart.v5.8" hidden="1">'Karte_Visas biogāzes stacijas'!$C$51:$C$92</definedName>
    <definedName name="_xlchart.v5.9" hidden="1">'Karte_Piemērotās biogāzes stac.'!$A$50:$B$50</definedName>
    <definedName name="m_2566965252520474165__GoBack" localSheetId="3">'Karte_Piemērotās biogāzes stac.'!#REF!</definedName>
    <definedName name="m_2566965252520474165__GoBack" localSheetId="2">'Karte_Visas biogāzes stacijas'!#REF!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10" l="1"/>
  <c r="N5" i="10"/>
  <c r="AH95" i="7"/>
  <c r="AI95" i="7"/>
  <c r="AJ95" i="7"/>
  <c r="AK95" i="7"/>
  <c r="AL95" i="7"/>
  <c r="AM95" i="7"/>
  <c r="AN95" i="7"/>
  <c r="AO95" i="7"/>
  <c r="AP95" i="7"/>
  <c r="AG95" i="7"/>
  <c r="AO96" i="7" l="1"/>
  <c r="AL96" i="7"/>
  <c r="AM96" i="7"/>
  <c r="AN96" i="7"/>
  <c r="AP96" i="7"/>
  <c r="AC16" i="16" l="1"/>
  <c r="AC16" i="12"/>
  <c r="C27" i="7"/>
  <c r="AC29" i="16" l="1"/>
  <c r="AC29" i="12"/>
  <c r="C54" i="7"/>
  <c r="B54" i="7"/>
  <c r="B91" i="7" l="1"/>
  <c r="B89" i="7"/>
  <c r="B88" i="7"/>
  <c r="B87" i="7"/>
  <c r="B86" i="7"/>
  <c r="B85" i="7"/>
  <c r="B81" i="7"/>
  <c r="B78" i="7"/>
  <c r="B77" i="7"/>
  <c r="B73" i="7"/>
  <c r="B72" i="7"/>
  <c r="B71" i="7"/>
  <c r="B68" i="7"/>
  <c r="B66" i="7"/>
  <c r="B63" i="7"/>
  <c r="B58" i="7"/>
  <c r="B57" i="7"/>
  <c r="B55" i="7"/>
  <c r="B52" i="7"/>
  <c r="B48" i="7"/>
  <c r="B46" i="7"/>
  <c r="B44" i="7"/>
  <c r="B43" i="7"/>
  <c r="B42" i="7"/>
  <c r="B41" i="7"/>
  <c r="B40" i="7"/>
  <c r="B38" i="7"/>
  <c r="B30" i="7"/>
  <c r="B29" i="7"/>
  <c r="B28" i="7"/>
  <c r="B17" i="7"/>
  <c r="B16" i="7"/>
  <c r="B15" i="7"/>
  <c r="B14" i="7"/>
  <c r="B13" i="7"/>
  <c r="B12" i="7"/>
  <c r="B11" i="7"/>
  <c r="B10" i="7"/>
  <c r="B9" i="7"/>
  <c r="B8" i="7"/>
  <c r="B7" i="7"/>
  <c r="B6" i="7"/>
  <c r="B5" i="7"/>
  <c r="F46" i="7"/>
  <c r="F15" i="7"/>
  <c r="C15" i="7"/>
  <c r="C81" i="7"/>
  <c r="C72" i="7"/>
  <c r="C58" i="7"/>
  <c r="C57" i="7"/>
  <c r="C55" i="7"/>
  <c r="C52" i="7"/>
  <c r="C43" i="7"/>
  <c r="C91" i="7" l="1"/>
  <c r="C89" i="7"/>
  <c r="C88" i="7"/>
  <c r="C87" i="7"/>
  <c r="C86" i="7"/>
  <c r="C85" i="7"/>
  <c r="C78" i="7"/>
  <c r="C77" i="7"/>
  <c r="C73" i="7"/>
  <c r="C71" i="7"/>
  <c r="C68" i="7"/>
  <c r="C66" i="7"/>
  <c r="C63" i="7"/>
  <c r="C48" i="7"/>
  <c r="C46" i="7"/>
  <c r="C44" i="7"/>
  <c r="C42" i="7"/>
  <c r="C41" i="7"/>
  <c r="C40" i="7"/>
  <c r="C38" i="7"/>
  <c r="C30" i="7"/>
  <c r="C29" i="7"/>
  <c r="C28" i="7"/>
  <c r="C17" i="7"/>
  <c r="C16" i="7"/>
  <c r="C14" i="7"/>
  <c r="C13" i="7"/>
  <c r="C12" i="7"/>
  <c r="C11" i="7"/>
  <c r="C10" i="7"/>
  <c r="C9" i="7"/>
  <c r="C8" i="7"/>
  <c r="C7" i="7"/>
  <c r="C6" i="7"/>
  <c r="C5" i="7"/>
  <c r="AC47" i="16"/>
  <c r="AC46" i="16"/>
  <c r="AC45" i="16"/>
  <c r="AC44" i="16"/>
  <c r="AC43" i="16"/>
  <c r="AC42" i="16"/>
  <c r="AC41" i="16"/>
  <c r="AC40" i="16"/>
  <c r="AC39" i="16"/>
  <c r="AC38" i="16"/>
  <c r="AC37" i="16"/>
  <c r="AC36" i="16"/>
  <c r="AC35" i="16"/>
  <c r="AC34" i="16"/>
  <c r="AC33" i="16"/>
  <c r="AC32" i="16"/>
  <c r="AC31" i="16"/>
  <c r="AC30" i="16"/>
  <c r="AC28" i="16"/>
  <c r="AC27" i="16"/>
  <c r="AC26" i="16"/>
  <c r="AC25" i="16"/>
  <c r="AC24" i="16"/>
  <c r="AC23" i="16"/>
  <c r="AC22" i="16"/>
  <c r="AC21" i="16"/>
  <c r="AC20" i="16"/>
  <c r="AC19" i="16"/>
  <c r="AC18" i="16"/>
  <c r="AC17" i="16"/>
  <c r="AC15" i="16"/>
  <c r="AC14" i="16"/>
  <c r="AC13" i="16"/>
  <c r="AC12" i="16"/>
  <c r="AC11" i="16"/>
  <c r="AC10" i="16"/>
  <c r="AC9" i="16"/>
  <c r="AC8" i="16"/>
  <c r="AC7" i="16"/>
  <c r="AC6" i="16"/>
  <c r="AC5" i="16"/>
  <c r="AC4" i="16"/>
  <c r="AC3" i="16"/>
  <c r="AC3" i="12"/>
  <c r="AC4" i="12"/>
  <c r="AC5" i="12"/>
  <c r="AC6" i="12"/>
  <c r="AC7" i="12"/>
  <c r="AC8" i="12"/>
  <c r="AC9" i="12"/>
  <c r="AC10" i="12"/>
  <c r="AC11" i="12"/>
  <c r="AC12" i="12"/>
  <c r="AC13" i="12"/>
  <c r="AC14" i="12"/>
  <c r="AC15" i="12"/>
  <c r="AC17" i="12"/>
  <c r="AC18" i="12"/>
  <c r="AC19" i="12"/>
  <c r="AC20" i="12"/>
  <c r="AC21" i="12"/>
  <c r="AC22" i="12"/>
  <c r="AC23" i="12"/>
  <c r="AC24" i="12"/>
  <c r="AC25" i="12"/>
  <c r="AC26" i="12"/>
  <c r="AC27" i="12"/>
  <c r="AC28" i="12"/>
  <c r="AC30" i="12"/>
  <c r="AC31" i="12"/>
  <c r="AC32" i="12"/>
  <c r="AC33" i="12"/>
  <c r="AC34" i="12"/>
  <c r="AC35" i="12"/>
  <c r="AC36" i="12"/>
  <c r="AC37" i="12"/>
  <c r="AC38" i="12"/>
  <c r="AC39" i="12"/>
  <c r="AC40" i="12"/>
  <c r="AC41" i="12"/>
  <c r="AC42" i="12"/>
  <c r="AC43" i="12"/>
  <c r="AC44" i="12"/>
  <c r="AC45" i="12"/>
  <c r="AC46" i="12"/>
  <c r="AC47" i="12"/>
  <c r="M4" i="10" l="1"/>
  <c r="N4" i="10" s="1"/>
  <c r="P4" i="10" s="1"/>
  <c r="P5" i="10"/>
  <c r="M6" i="10"/>
  <c r="M7" i="10"/>
  <c r="M8" i="10"/>
  <c r="M9" i="10"/>
  <c r="N8" i="10" s="1"/>
  <c r="P8" i="10" s="1"/>
  <c r="M10" i="10"/>
  <c r="M11" i="10"/>
  <c r="M12" i="10"/>
  <c r="N12" i="10"/>
  <c r="P12" i="10" s="1"/>
  <c r="M13" i="10"/>
  <c r="N10" i="10" l="1"/>
  <c r="P1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tc={6538AD82-07BC-4E5B-9FF3-57E0AA383670}</author>
    <author>tc={CB5E10BF-88DF-4635-AAF8-E08E0AF4DA23}</author>
    <author>tc={536E0DFA-D21F-4145-9916-CE2EB436A6DD}</author>
    <author>tc={3D7E737D-C82B-4E2E-A7AE-20CF94BA8560}</author>
    <author>tc={6F03BD09-08A3-4813-A8D9-6D7C2D071AB1}</author>
    <author>tc={D137BEF3-4D44-4181-BA6F-8D3665FE2709}</author>
    <author>tc={B8D39E49-F40D-4C9A-85B2-D6F2264C07E2}</author>
  </authors>
  <commentList>
    <comment ref="BN14" authorId="0" shapeId="0" xr:uid="{6538AD82-07BC-4E5B-9FF3-57E0AA383670}">
      <text>
        <t>[Threaded comment]
Your version of Excel allows you to read this threaded comment; however, any edits to it will get removed if the file is opened in a newer version of Excel. Learn more: https://go.microsoft.com/fwlink/?linkid=870924
Comment:
    Atļauja apturēta daļā saistībā ar finanšu nodrošinājuma neesamību</t>
      </text>
    </comment>
    <comment ref="AH28" authorId="1" shapeId="0" xr:uid="{CB5E10BF-88DF-4635-AAF8-E08E0AF4DA23}">
      <text>
        <t>[Threaded comment]
Your version of Excel allows you to read this threaded comment; however, any edits to it will get removed if the file is opened in a newer version of Excel. Learn more: https://go.microsoft.com/fwlink/?linkid=870924
Comment:
    visticamāk, domāta uzstādītā</t>
      </text>
    </comment>
    <comment ref="AJ28" authorId="2" shapeId="0" xr:uid="{536E0DFA-D21F-4145-9916-CE2EB436A6DD}">
      <text>
        <t>[Threaded comment]
Your version of Excel allows you to read this threaded comment; however, any edits to it will get removed if the file is opened in a newer version of Excel. Learn more: https://go.microsoft.com/fwlink/?linkid=870924
Comment:
    Atļaujā nav norādīts</t>
      </text>
    </comment>
    <comment ref="BN38" authorId="3" shapeId="0" xr:uid="{3D7E737D-C82B-4E2E-A7AE-20CF94BA8560}">
      <text>
        <t>[Threaded comment]
Your version of Excel allows you to read this threaded comment; however, any edits to it will get removed if the file is opened in a newer version of Excel. Learn more: https://go.microsoft.com/fwlink/?linkid=870924
Comment:
    Atļauja apturēta daļā saistībā ar finanšu nodrošinājuma neesamību</t>
      </text>
    </comment>
    <comment ref="AS52" authorId="4" shapeId="0" xr:uid="{6F03BD09-08A3-4813-A8D9-6D7C2D071AB1}">
      <text>
        <t>[Threaded comment]
Your version of Excel allows you to read this threaded comment; however, any edits to it will get removed if the file is opened in a newer version of Excel. Learn more: https://go.microsoft.com/fwlink/?linkid=870924
Comment:
    Atļaujā nav norādīts</t>
      </text>
    </comment>
    <comment ref="A57" authorId="5" shapeId="0" xr:uid="{D137BEF3-4D44-4181-BA6F-8D3665FE2709}">
      <text>
        <t>[Threaded comment]
Your version of Excel allows you to read this threaded comment; however, any edits to it will get removed if the file is opened in a newer version of Excel. Learn more: https://go.microsoft.com/fwlink/?linkid=870924
Comment:
    Arī SIA "MS bio"</t>
      </text>
    </comment>
    <comment ref="BN88" authorId="6" shapeId="0" xr:uid="{B8D39E49-F40D-4C9A-85B2-D6F2264C07E2}">
      <text>
        <t>[Threaded comment]
Your version of Excel allows you to read this threaded comment; however, any edits to it will get removed if the file is opened in a newer version of Excel. Learn more: https://go.microsoft.com/fwlink/?linkid=870924
Comment:
    Atļauja apturēta daļā saistībā ar finanšu nodrošinājuma neesamību</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tc={5DC55D1F-ED59-4F2B-89E0-9A7F3CB59313}</author>
    <author>tc={B1A5AA13-9FC5-4E08-9429-AE15671403C8}</author>
    <author>tc={30F3CBB8-754C-4033-861C-6AB7761DFD5B}</author>
  </authors>
  <commentList>
    <comment ref="H5" authorId="0" shapeId="0" xr:uid="{5DC55D1F-ED59-4F2B-89E0-9A7F3CB59313}">
      <text>
        <t>[Threaded comment]
Your version of Excel allows you to read this threaded comment; however, any edits to it will get removed if the file is opened in a newer version of Excel. Learn more: https://go.microsoft.com/fwlink/?linkid=870924
Comment:
    Atļauts kompostēt bioloģiski noārdāmos organiskos atkritumus līdz 20 731 t/gadā</t>
      </text>
    </comment>
    <comment ref="H8" authorId="1" shapeId="0" xr:uid="{B1A5AA13-9FC5-4E08-9429-AE15671403C8}">
      <text>
        <t>[Threaded comment]
Your version of Excel allows you to read this threaded comment; however, any edits to it will get removed if the file is opened in a newer version of Excel. Learn more: https://go.microsoft.com/fwlink/?linkid=870924
Comment:
    Šobrīd kompostēšanas laukums netiek izmantots, jo BNA tiek ievietoti reģenerācijai bioreaktorā, tādējādi ražojot biogāzi.</t>
      </text>
    </comment>
    <comment ref="H9" authorId="2" shapeId="0" xr:uid="{30F3CBB8-754C-4033-861C-6AB7761DFD5B}">
      <text>
        <t>[Threaded comment]
Your version of Excel allows you to read this threaded comment; however, any edits to it will get removed if the file is opened in a newer version of Excel. Learn more: https://go.microsoft.com/fwlink/?linkid=870924
Comment:
    Tā kā BNA tiek nogādāti reģenerācijai uz bioenerģijas šūnu, laukums pašreiz tiek izmantots kā būvniecības, ražošanas un tādu sadzīves atkritumu, ko nevar mehanizēti šķirot pagaidu uzglabāšanai un šķirošanai. Pēc BNA anaerobās fermentācijas iekārtu izveidošanas kompostēšanas laukums tiks integrēts BNA apsaimniekošanas tehnoloģiskajā procesā kā sagatavotā komposta pēcapstrādes un nobriedināšanas zona.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tc={C7D94E5F-7458-44EF-B91C-7A4B59AB13F6}</author>
    <author>tc={FF2E10D4-3548-4701-B86E-4D2F6EEB0A15}</author>
  </authors>
  <commentList>
    <comment ref="C2" authorId="0" shapeId="0" xr:uid="{C7D94E5F-7458-44EF-B91C-7A4B59AB13F6}">
      <text>
        <t>[Threaded comment]
Your version of Excel allows you to read this threaded comment; however, any edits to it will get removed if the file is opened in a newer version of Excel. Learn more: https://go.microsoft.com/fwlink/?linkid=870924
Comment:
    https://www.varam.gov.lv/lv/noteikumi-par-atkritumu-apsaimniekosanas-regioniem</t>
      </text>
    </comment>
    <comment ref="AA31" authorId="1" shapeId="0" xr:uid="{FF2E10D4-3548-4701-B86E-4D2F6EEB0A15}">
      <text>
        <t>[Threaded comment]
Your version of Excel allows you to read this threaded comment; however, any edits to it will get removed if the file is opened in a newer version of Excel. Learn more: https://go.microsoft.com/fwlink/?linkid=870924
Comment:
    Arī SIA "MS bio"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tc={C0B43F21-A612-43EA-B135-68EAD31A19F4}</author>
    <author>tc={7F58DC07-90B3-4C1D-BA47-7E34AE413864}</author>
  </authors>
  <commentList>
    <comment ref="C2" authorId="0" shapeId="0" xr:uid="{C0B43F21-A612-43EA-B135-68EAD31A19F4}">
      <text>
        <t>[Threaded comment]
Your version of Excel allows you to read this threaded comment; however, any edits to it will get removed if the file is opened in a newer version of Excel. Learn more: https://go.microsoft.com/fwlink/?linkid=870924
Comment:
    https://www.varam.gov.lv/lv/noteikumi-par-atkritumu-apsaimniekosanas-regioniem</t>
      </text>
    </comment>
    <comment ref="AA31" authorId="1" shapeId="0" xr:uid="{7F58DC07-90B3-4C1D-BA47-7E34AE413864}">
      <text>
        <t>[Threaded comment]
Your version of Excel allows you to read this threaded comment; however, any edits to it will get removed if the file is opened in a newer version of Excel. Learn more: https://go.microsoft.com/fwlink/?linkid=870924
Comment:
    Arī SIA "MS bio"</t>
      </text>
    </comment>
  </commentList>
</comments>
</file>

<file path=xl/sharedStrings.xml><?xml version="1.0" encoding="utf-8"?>
<sst xmlns="http://schemas.openxmlformats.org/spreadsheetml/2006/main" count="3259" uniqueCount="1110">
  <si>
    <t>Zivis</t>
  </si>
  <si>
    <t>F</t>
  </si>
  <si>
    <t>Aitas</t>
  </si>
  <si>
    <t>O</t>
  </si>
  <si>
    <t>Liellopi</t>
  </si>
  <si>
    <t>B</t>
  </si>
  <si>
    <t>Mājputni</t>
  </si>
  <si>
    <t>A</t>
  </si>
  <si>
    <t>Cūkas</t>
  </si>
  <si>
    <t>P</t>
  </si>
  <si>
    <t>Saskaņā ar Regulu (EK) Nr.1069/2009 uzskaitītie uzņēmumi, kuri var arī rīkoties ar virzītām kravām ar kontrolēto galamērķi atbilstoši Direktīvas 97/78/EK 8.panta 4.un 6.punkta prasībām</t>
  </si>
  <si>
    <t>CHAN</t>
  </si>
  <si>
    <t>(9)</t>
  </si>
  <si>
    <t>Produkcija izplatīšanai nacionālajā tirgū</t>
  </si>
  <si>
    <t>NAT</t>
  </si>
  <si>
    <t>Piezīmes:</t>
  </si>
  <si>
    <t>(8)</t>
  </si>
  <si>
    <t>Cepšanā izmantotās eļļas</t>
  </si>
  <si>
    <t>UCO</t>
  </si>
  <si>
    <t>Citi neapstrādāti dzīvnieku izcelsmes blakusprodukti</t>
  </si>
  <si>
    <t>RAW</t>
  </si>
  <si>
    <t>Piens, jaunpiens un no piena un jaunpiena atvasināti produkti</t>
  </si>
  <si>
    <t>MIMC</t>
  </si>
  <si>
    <t>Gaļas un kaulu milti (2.kat.)</t>
  </si>
  <si>
    <t>MBM</t>
  </si>
  <si>
    <t>Neapstrādāti kūtsmēsli</t>
  </si>
  <si>
    <t>MANU</t>
  </si>
  <si>
    <t>Dradži</t>
  </si>
  <si>
    <t>GRE</t>
  </si>
  <si>
    <t>Glicerīns tehniskiem mērķiem</t>
  </si>
  <si>
    <t>GLYT</t>
  </si>
  <si>
    <t>Agrākā pārtika</t>
  </si>
  <si>
    <t>FORMF</t>
  </si>
  <si>
    <t>Kausēti tauku un zivju eļļa, ko neizmanto kā dzīvnieku barību un taukvielu pārstrādei</t>
  </si>
  <si>
    <t>FATOT</t>
  </si>
  <si>
    <t>Gremošanas trakta saturs</t>
  </si>
  <si>
    <t>DTC</t>
  </si>
  <si>
    <t>Sabiedriskās ēdināšanas atkritumi</t>
  </si>
  <si>
    <t>CATW</t>
  </si>
  <si>
    <t>asins produkti</t>
  </si>
  <si>
    <t>BL</t>
  </si>
  <si>
    <t>Biogāzes ražošanas atlikumi</t>
  </si>
  <si>
    <t>BIOR</t>
  </si>
  <si>
    <t>Biogāze</t>
  </si>
  <si>
    <t>BIOG</t>
  </si>
  <si>
    <t>Produktu veidi:</t>
  </si>
  <si>
    <t>(5)</t>
  </si>
  <si>
    <t>Izmantošana mēslošanai</t>
  </si>
  <si>
    <t>UFERT</t>
  </si>
  <si>
    <t>Biogāzes ražošanas uzņēmums</t>
  </si>
  <si>
    <t>BIOGP</t>
  </si>
  <si>
    <t>Aktivitātes:</t>
  </si>
  <si>
    <t>(5),(6)</t>
  </si>
  <si>
    <t>1., 2. vai 3.kategorija, kurai uzņēmums ir atzīts saskaņā ar Regulā (EC) Nr.1069/2009 noteikto iedalījumu</t>
  </si>
  <si>
    <t>(4)</t>
  </si>
  <si>
    <t>Piezīmes, kodi un apzīmējumi</t>
  </si>
  <si>
    <t>-</t>
  </si>
  <si>
    <t>izejvielas:  MANU (B), MIMC, GRE</t>
  </si>
  <si>
    <t>BIOG,BIOR</t>
  </si>
  <si>
    <t>2/3</t>
  </si>
  <si>
    <r>
      <t>_</t>
    </r>
    <r>
      <rPr>
        <sz val="10"/>
        <rFont val="Arial Narrow"/>
        <family val="2"/>
        <charset val="186"/>
      </rPr>
      <t>/Valmieras, LV-4206</t>
    </r>
  </si>
  <si>
    <t>SIA "Zemturi ZS"</t>
  </si>
  <si>
    <t>A 050704</t>
  </si>
  <si>
    <t>izejvielas: MANU, DTC, FIM, PAP(A), MIMC, CATW, UCO, FATOT (F), 2.kategorijas materiāls, kas pārstrādāts ar 1.pārstrādes metodi, kā izklāstīts Komisijas Regulas (ES) Nr. 142/2011 IV pielikuma III nodaļā; FORMF(apstrādāta), higienizēti – pasterizēti 3. kat. materiāli</t>
  </si>
  <si>
    <t>INTP, STORP</t>
  </si>
  <si>
    <r>
      <t>_</t>
    </r>
    <r>
      <rPr>
        <sz val="10"/>
        <rFont val="Arial Narrow"/>
        <family val="2"/>
        <charset val="186"/>
      </rPr>
      <t>/Tukuma, LV-3146</t>
    </r>
  </si>
  <si>
    <t>AS "Agro Lestene"</t>
  </si>
  <si>
    <t>A 053926</t>
  </si>
  <si>
    <t>izejvielas: MANU, UCO, zivju eļļas - ūdens maisījums;
NAT(BIOR)</t>
  </si>
  <si>
    <r>
      <t>_</t>
    </r>
    <r>
      <rPr>
        <sz val="10"/>
        <rFont val="Arial Narrow"/>
        <family val="2"/>
        <charset val="186"/>
      </rPr>
      <t>/Siguldas, LV-2152</t>
    </r>
  </si>
  <si>
    <t>SIA "Sidgunda Bio"</t>
  </si>
  <si>
    <t>A 057785</t>
  </si>
  <si>
    <t>izejvielas: MANU</t>
  </si>
  <si>
    <t>2</t>
  </si>
  <si>
    <r>
      <t>_</t>
    </r>
    <r>
      <rPr>
        <sz val="10"/>
        <rFont val="Arial Narrow"/>
        <family val="2"/>
        <charset val="186"/>
      </rPr>
      <t>/Siguldas, LV-2154</t>
    </r>
  </si>
  <si>
    <t>SIA "BP Energy"</t>
  </si>
  <si>
    <t>A 056473</t>
  </si>
  <si>
    <t>izejvielas: MANU, MIMC</t>
  </si>
  <si>
    <r>
      <t>_</t>
    </r>
    <r>
      <rPr>
        <sz val="10"/>
        <rFont val="Arial Narrow"/>
        <family val="2"/>
        <charset val="186"/>
      </rPr>
      <t>/Siguldas, LV-4012</t>
    </r>
  </si>
  <si>
    <t>SIA "Ekorima"</t>
  </si>
  <si>
    <t>A 053937</t>
  </si>
  <si>
    <r>
      <t>_</t>
    </r>
    <r>
      <rPr>
        <sz val="10"/>
        <rFont val="Arial Narrow"/>
        <family val="2"/>
        <charset val="186"/>
      </rPr>
      <t>/Saldus, LV-3882</t>
    </r>
  </si>
  <si>
    <t>SIA "Pampāļi"</t>
  </si>
  <si>
    <t>A 055991</t>
  </si>
  <si>
    <t xml:space="preserve">izejvielas:kūtsmēsli (MANU - A,B,P), UCO, MIMC, FORMF, WWT </t>
  </si>
  <si>
    <t>TRANS</t>
  </si>
  <si>
    <r>
      <t>_</t>
    </r>
    <r>
      <rPr>
        <sz val="10"/>
        <rFont val="Arial Narrow"/>
        <family val="2"/>
        <charset val="186"/>
      </rPr>
      <t>/Salaspils, LV-2169</t>
    </r>
  </si>
  <si>
    <t>SIA "Ķeizarsils"</t>
  </si>
  <si>
    <t>A 066811</t>
  </si>
  <si>
    <t>izejvielas: MANU, DTC</t>
  </si>
  <si>
    <r>
      <t>_</t>
    </r>
    <r>
      <rPr>
        <sz val="10"/>
        <rFont val="Arial Narrow"/>
        <family val="2"/>
        <charset val="186"/>
      </rPr>
      <t>/Ropažu, LV-2130</t>
    </r>
  </si>
  <si>
    <t xml:space="preserve">SIA "Ulbroka" </t>
  </si>
  <si>
    <t>A 059815</t>
  </si>
  <si>
    <t xml:space="preserve">izejvielas: MANU (A,B), MIMC,             BL (P-pasterizētas /higienizētas) </t>
  </si>
  <si>
    <r>
      <t>_</t>
    </r>
    <r>
      <rPr>
        <sz val="10"/>
        <rFont val="Arial Narrow"/>
        <family val="2"/>
        <charset val="186"/>
      </rPr>
      <t>/Rēzeknes, LV-4641</t>
    </r>
  </si>
  <si>
    <t>SIA "Sprūževa M"</t>
  </si>
  <si>
    <t>A 060662</t>
  </si>
  <si>
    <r>
      <t>_</t>
    </r>
    <r>
      <rPr>
        <sz val="10"/>
        <rFont val="Arial Narrow"/>
        <family val="2"/>
        <charset val="186"/>
      </rPr>
      <t>/Rēzeknes, LV-3436</t>
    </r>
  </si>
  <si>
    <t>AS "Viļānu selekcijas un izmēģinājumu stacija"</t>
  </si>
  <si>
    <t>A 053491</t>
  </si>
  <si>
    <t>izejvielas: MANU (P)</t>
  </si>
  <si>
    <t xml:space="preserve"> BIOG,BIOR</t>
  </si>
  <si>
    <r>
      <t>_</t>
    </r>
    <r>
      <rPr>
        <sz val="10"/>
        <rFont val="Arial Narrow"/>
        <family val="2"/>
        <charset val="186"/>
      </rPr>
      <t>/Ogres, LV-5044</t>
    </r>
  </si>
  <si>
    <t>SIA "LB Energy"</t>
  </si>
  <si>
    <t>A 067925</t>
  </si>
  <si>
    <r>
      <t>_</t>
    </r>
    <r>
      <rPr>
        <sz val="10"/>
        <rFont val="Arial Narrow"/>
        <family val="2"/>
        <charset val="186"/>
      </rPr>
      <t>/Mārupes, LV-2166</t>
    </r>
  </si>
  <si>
    <t>SIA "Zaļā Mārupe"</t>
  </si>
  <si>
    <t>A 060613</t>
  </si>
  <si>
    <t>izejvielas:  MANU (B, O, A), MIMC, CATW</t>
  </si>
  <si>
    <r>
      <t>_</t>
    </r>
    <r>
      <rPr>
        <sz val="10"/>
        <rFont val="Arial Narrow"/>
        <family val="2"/>
        <charset val="186"/>
      </rPr>
      <t>Madonas, LV-4871</t>
    </r>
  </si>
  <si>
    <t>SIA "EcoZeta"</t>
  </si>
  <si>
    <t>A 068994</t>
  </si>
  <si>
    <t xml:space="preserve"> izejvielas: MANU (B), MIMC GRE</t>
  </si>
  <si>
    <r>
      <t>_</t>
    </r>
    <r>
      <rPr>
        <sz val="10"/>
        <rFont val="Arial Narrow"/>
        <family val="2"/>
        <charset val="186"/>
      </rPr>
      <t>/Madonas, LV-4841</t>
    </r>
  </si>
  <si>
    <t>SIA "Conatus Bioenergy"</t>
  </si>
  <si>
    <t>A 052590</t>
  </si>
  <si>
    <r>
      <t>_</t>
    </r>
    <r>
      <rPr>
        <sz val="10"/>
        <rFont val="Arial Narrow"/>
        <family val="2"/>
        <charset val="186"/>
      </rPr>
      <t>/Līvānu, LV-5312</t>
    </r>
  </si>
  <si>
    <t>AS "International Investments"</t>
  </si>
  <si>
    <t>A 072520</t>
  </si>
  <si>
    <t>izejvielas:  MANU (B,A), MIMC, MBM</t>
  </si>
  <si>
    <r>
      <t>_</t>
    </r>
    <r>
      <rPr>
        <sz val="10"/>
        <rFont val="Arial Narrow"/>
        <family val="2"/>
        <charset val="186"/>
      </rPr>
      <t>/Limbažu, LV-4020</t>
    </r>
  </si>
  <si>
    <t>SIA "Grow Energy"</t>
  </si>
  <si>
    <t>A 052484</t>
  </si>
  <si>
    <t xml:space="preserve">izejvielas: MANU </t>
  </si>
  <si>
    <r>
      <t>_</t>
    </r>
    <r>
      <rPr>
        <sz val="10"/>
        <rFont val="Arial Narrow"/>
        <family val="2"/>
        <charset val="186"/>
      </rPr>
      <t>/Krāslavas, LV-3685</t>
    </r>
  </si>
  <si>
    <t>SIA "Bioplus"</t>
  </si>
  <si>
    <t>A 060920</t>
  </si>
  <si>
    <t>izejvielas: MANU (A), MIMC, CATW</t>
  </si>
  <si>
    <r>
      <t>_</t>
    </r>
    <r>
      <rPr>
        <sz val="10"/>
        <rFont val="Arial Narrow"/>
        <family val="2"/>
        <charset val="186"/>
      </rPr>
      <t>/Jelgavas, LV-3020</t>
    </r>
  </si>
  <si>
    <t>SIA "Zemgaļi JR"</t>
  </si>
  <si>
    <t>A 068503</t>
  </si>
  <si>
    <r>
      <t>_</t>
    </r>
    <r>
      <rPr>
        <sz val="10"/>
        <rFont val="Arial Narrow"/>
        <family val="2"/>
        <charset val="186"/>
      </rPr>
      <t>/Jelgavas, LV-3034</t>
    </r>
  </si>
  <si>
    <t>SIA "RZS Energo"</t>
  </si>
  <si>
    <t>A 052835</t>
  </si>
  <si>
    <r>
      <t>_</t>
    </r>
    <r>
      <rPr>
        <sz val="10"/>
        <rFont val="Arial Narrow"/>
        <family val="2"/>
        <charset val="186"/>
      </rPr>
      <t>/Gulbenes, LV-4405</t>
    </r>
  </si>
  <si>
    <t xml:space="preserve">SIA "AGRO Cemeri" </t>
  </si>
  <si>
    <t>A 057009</t>
  </si>
  <si>
    <t xml:space="preserve">izejvielas:  MANU (P)  </t>
  </si>
  <si>
    <t>-/Dobeles, LV-3717</t>
  </si>
  <si>
    <t>SIA ”Latvi Dan Agro”</t>
  </si>
  <si>
    <t>A 085772</t>
  </si>
  <si>
    <r>
      <t>_</t>
    </r>
    <r>
      <rPr>
        <sz val="10"/>
        <rFont val="Arial Narrow"/>
        <family val="2"/>
        <charset val="186"/>
      </rPr>
      <t>/Dobeles, LV-3710</t>
    </r>
  </si>
  <si>
    <t>SIA "Bio Auri"</t>
  </si>
  <si>
    <t>A 066905</t>
  </si>
  <si>
    <t>izejvielas: MANU (B), MIMC, CATW, UCO, GLYT; NAT(BIOR)</t>
  </si>
  <si>
    <r>
      <t>_</t>
    </r>
    <r>
      <rPr>
        <sz val="10"/>
        <rFont val="Arial Narrow"/>
        <family val="2"/>
        <charset val="186"/>
      </rPr>
      <t>/Dobeles, LV-3708</t>
    </r>
  </si>
  <si>
    <t>SIA "LLU MPS Vecauce"</t>
  </si>
  <si>
    <t>A 066686</t>
  </si>
  <si>
    <t>izejvielas: MANU (B), MIMC, CATW, UCO, GLYT, zivju eļļas - ūdens maisījums; NAT(BIOR)</t>
  </si>
  <si>
    <r>
      <t>_</t>
    </r>
    <r>
      <rPr>
        <sz val="10"/>
        <rFont val="Arial Narrow"/>
        <family val="2"/>
        <charset val="186"/>
      </rPr>
      <t>/Dobeles, LV-3711</t>
    </r>
  </si>
  <si>
    <t>SIA "Zemgales enerģijas parks"</t>
  </si>
  <si>
    <t>A 065041</t>
  </si>
  <si>
    <t>izejvielas: MANU (B), FATOT (F)</t>
  </si>
  <si>
    <r>
      <t>_</t>
    </r>
    <r>
      <rPr>
        <sz val="10"/>
        <rFont val="Arial Narrow"/>
        <family val="2"/>
        <charset val="186"/>
      </rPr>
      <t>/Dobeles, LV-3720</t>
    </r>
  </si>
  <si>
    <t xml:space="preserve">AS „Agrofirma Tērvete” </t>
  </si>
  <si>
    <t>A 064947</t>
  </si>
  <si>
    <t>izejvielas: MANU (B), MIMC</t>
  </si>
  <si>
    <r>
      <t>_</t>
    </r>
    <r>
      <rPr>
        <sz val="10"/>
        <rFont val="Arial Narrow"/>
        <family val="2"/>
        <charset val="186"/>
      </rPr>
      <t>/Dobeles, LV-3701</t>
    </r>
  </si>
  <si>
    <t>AS "Ziedi JP"</t>
  </si>
  <si>
    <t>A 059301</t>
  </si>
  <si>
    <t>izejvielas: MIMC</t>
  </si>
  <si>
    <t>3</t>
  </si>
  <si>
    <r>
      <t>_</t>
    </r>
    <r>
      <rPr>
        <sz val="10"/>
        <rFont val="Arial Narrow"/>
        <family val="2"/>
        <charset val="186"/>
      </rPr>
      <t>/Dienvidkurzemes, LV-3473</t>
    </r>
  </si>
  <si>
    <t>SIA "Piejūra Energy"</t>
  </si>
  <si>
    <t>A 085838</t>
  </si>
  <si>
    <t xml:space="preserve"> TRANS</t>
  </si>
  <si>
    <r>
      <t>_</t>
    </r>
    <r>
      <rPr>
        <sz val="10"/>
        <rFont val="Arial Narrow"/>
        <family val="2"/>
        <charset val="186"/>
      </rPr>
      <t>/Dienvidkurzemes, LV-5045</t>
    </r>
  </si>
  <si>
    <t>ZS "Nodegi"</t>
  </si>
  <si>
    <t>A 084399</t>
  </si>
  <si>
    <r>
      <t>_</t>
    </r>
    <r>
      <rPr>
        <sz val="10"/>
        <rFont val="Arial Narrow"/>
        <family val="2"/>
        <charset val="186"/>
      </rPr>
      <t>/Dienvidkurzemes, LV-3435</t>
    </r>
  </si>
  <si>
    <t>SIA "Bio Future"</t>
  </si>
  <si>
    <t>A 053157</t>
  </si>
  <si>
    <t>SIA "Gas Stream"</t>
  </si>
  <si>
    <t>A 053156</t>
  </si>
  <si>
    <t>izejvielas: MANU(A)</t>
  </si>
  <si>
    <t>BIOG,BIOR,MANP</t>
  </si>
  <si>
    <r>
      <t>_</t>
    </r>
    <r>
      <rPr>
        <sz val="10"/>
        <rFont val="Arial Narrow"/>
        <family val="2"/>
        <charset val="186"/>
      </rPr>
      <t>/Bauskas, LV-3913</t>
    </r>
  </si>
  <si>
    <t xml:space="preserve">SIA „Egg Energy” </t>
  </si>
  <si>
    <t>A 068250</t>
  </si>
  <si>
    <t>izejvielas: MANU (B)</t>
  </si>
  <si>
    <r>
      <t>_</t>
    </r>
    <r>
      <rPr>
        <sz val="10"/>
        <rFont val="Arial Narrow"/>
        <family val="2"/>
        <charset val="186"/>
      </rPr>
      <t>/Bauskas, LV-3918</t>
    </r>
  </si>
  <si>
    <t>SIA "Lielmežotne"</t>
  </si>
  <si>
    <t>A 066687</t>
  </si>
  <si>
    <t>izejvielas: MANU (B,P,A), MIMC, zivju eļļas - ūdens maisījums</t>
  </si>
  <si>
    <t>SIA "Agro Iecava"</t>
  </si>
  <si>
    <t>A 052834</t>
  </si>
  <si>
    <t>izejvielas:  MANU (B), MIMC</t>
  </si>
  <si>
    <r>
      <t>_</t>
    </r>
    <r>
      <rPr>
        <sz val="10"/>
        <rFont val="Arial Narrow"/>
        <family val="2"/>
        <charset val="186"/>
      </rPr>
      <t>/Augšdaugavas, LV-5470</t>
    </r>
  </si>
  <si>
    <t>SIA "AD Biogāzes stacija"</t>
  </si>
  <si>
    <t>A 073715</t>
  </si>
  <si>
    <r>
      <t>_</t>
    </r>
    <r>
      <rPr>
        <sz val="10"/>
        <rFont val="Arial Narrow"/>
        <family val="2"/>
        <charset val="186"/>
      </rPr>
      <t>/Aizkraukles, LV-5135</t>
    </r>
  </si>
  <si>
    <t>ZS "Pilslejas"</t>
  </si>
  <si>
    <t>A 073156</t>
  </si>
  <si>
    <t>SIA "Vecsiljāņi"</t>
  </si>
  <si>
    <t>A 068995</t>
  </si>
  <si>
    <t>izejvielas: MANU (B), DTC, MIMC, CATW, UCO, FATOT, OTHER – pasterizēti /higienizēti 3.kat.materiāli, FORMF(apstrādāta)</t>
  </si>
  <si>
    <r>
      <t>_</t>
    </r>
    <r>
      <rPr>
        <sz val="10"/>
        <rFont val="Arial Narrow"/>
        <family val="2"/>
        <charset val="186"/>
      </rPr>
      <t>/Aizkraukles, LV-5125</t>
    </r>
  </si>
  <si>
    <t>A/S "Zaļās Zemes Enerģija"</t>
  </si>
  <si>
    <t>A 067924</t>
  </si>
  <si>
    <r>
      <t xml:space="preserve">CHAN </t>
    </r>
    <r>
      <rPr>
        <b/>
        <vertAlign val="superscript"/>
        <sz val="10"/>
        <rFont val="Arial Narrow"/>
        <family val="2"/>
        <charset val="186"/>
      </rPr>
      <t>(9)</t>
    </r>
  </si>
  <si>
    <r>
      <t xml:space="preserve">Piezīmes </t>
    </r>
    <r>
      <rPr>
        <b/>
        <vertAlign val="superscript"/>
        <sz val="10"/>
        <rFont val="Arial Narrow"/>
        <family val="2"/>
        <charset val="186"/>
      </rPr>
      <t>(8)</t>
    </r>
  </si>
  <si>
    <r>
      <t>Blakus-aktivitātes</t>
    </r>
    <r>
      <rPr>
        <vertAlign val="superscript"/>
        <sz val="10"/>
        <rFont val="Arial Narrow"/>
        <family val="2"/>
        <charset val="186"/>
      </rPr>
      <t xml:space="preserve"> (6)</t>
    </r>
  </si>
  <si>
    <r>
      <t xml:space="preserve">Produktu veidi </t>
    </r>
    <r>
      <rPr>
        <b/>
        <vertAlign val="superscript"/>
        <sz val="10"/>
        <rFont val="Arial Narrow"/>
        <family val="2"/>
        <charset val="186"/>
      </rPr>
      <t>(5)</t>
    </r>
  </si>
  <si>
    <r>
      <t xml:space="preserve">Aktivitātes </t>
    </r>
    <r>
      <rPr>
        <b/>
        <vertAlign val="superscript"/>
        <sz val="10"/>
        <rFont val="Arial Narrow"/>
        <family val="2"/>
        <charset val="186"/>
      </rPr>
      <t>(5)</t>
    </r>
  </si>
  <si>
    <r>
      <t xml:space="preserve">Kategorija </t>
    </r>
    <r>
      <rPr>
        <b/>
        <vertAlign val="superscript"/>
        <sz val="10"/>
        <rFont val="Arial Narrow"/>
        <family val="2"/>
        <charset val="186"/>
      </rPr>
      <t>(4)</t>
    </r>
  </si>
  <si>
    <t>Pilsēta/Novads</t>
  </si>
  <si>
    <t>Uzņēmuma nosaukums</t>
  </si>
  <si>
    <t>Atzīšanas numurs</t>
  </si>
  <si>
    <t>Saraksts aktualizēts: 27.10.2021.</t>
  </si>
  <si>
    <t xml:space="preserve"> (Regulas (EK) Nr.1069/2009 24(1)(g) pants)</t>
  </si>
  <si>
    <t>Biogāzes ražošanas uzņēmumi</t>
  </si>
  <si>
    <t>6.sekcija</t>
  </si>
  <si>
    <t xml:space="preserve">Oficiālais saraksts </t>
  </si>
  <si>
    <t>Avots: PVD reģistrs "Atzītie un reģistrētie dzīvnieku izcelsmes blakusproduktu aprites uzņēmumi (regula 1069/2009)", https://registri.pvd.gov.lv/cr/a16a26ff</t>
  </si>
  <si>
    <t>A/S</t>
  </si>
  <si>
    <t>SIA</t>
  </si>
  <si>
    <t>ZS</t>
  </si>
  <si>
    <t>AS</t>
  </si>
  <si>
    <t>Zaļās Zemes Enerģija</t>
  </si>
  <si>
    <t>Vecsiljāņi</t>
  </si>
  <si>
    <t>Pilslejas</t>
  </si>
  <si>
    <t>AD Biogāzes stacija</t>
  </si>
  <si>
    <t>Agro Iecava</t>
  </si>
  <si>
    <t>Lielmežotne</t>
  </si>
  <si>
    <t>Gas Stream</t>
  </si>
  <si>
    <t>Bio Future</t>
  </si>
  <si>
    <t>Nodegi</t>
  </si>
  <si>
    <t>Piejūra Energy</t>
  </si>
  <si>
    <t>Ziedi JP</t>
  </si>
  <si>
    <t>Zemgales enerģijas parks</t>
  </si>
  <si>
    <t>LLU MPS Vecauce</t>
  </si>
  <si>
    <t>Bio Auri</t>
  </si>
  <si>
    <t>RZS Energo</t>
  </si>
  <si>
    <t>Zemgaļi JR</t>
  </si>
  <si>
    <t>Bioplus</t>
  </si>
  <si>
    <t>Grow Energy</t>
  </si>
  <si>
    <t>International Investments</t>
  </si>
  <si>
    <t>Conatus Bioenergy</t>
  </si>
  <si>
    <t>EcoZeta</t>
  </si>
  <si>
    <t>Zaļā Mārupe</t>
  </si>
  <si>
    <t>LB Energy</t>
  </si>
  <si>
    <t>Viļānu selekcijas un izmēģinājumu stacija</t>
  </si>
  <si>
    <t>Sprūževa M</t>
  </si>
  <si>
    <t>Ķeizarsils</t>
  </si>
  <si>
    <t>Pampāļi</t>
  </si>
  <si>
    <t>Ekorima</t>
  </si>
  <si>
    <t>BP Energy</t>
  </si>
  <si>
    <t>Sidgunda Bio</t>
  </si>
  <si>
    <t>Agro Lestene</t>
  </si>
  <si>
    <t>Zemturi ZS</t>
  </si>
  <si>
    <t>Egg Energy</t>
  </si>
  <si>
    <t>Agrofirma Tērvete</t>
  </si>
  <si>
    <t>Latvi Dan Agro</t>
  </si>
  <si>
    <t>Adrese</t>
  </si>
  <si>
    <t>biogāzes ražošanas uzņēmums</t>
  </si>
  <si>
    <t>Valmieras novads</t>
  </si>
  <si>
    <t>Burtnieku pagasts</t>
  </si>
  <si>
    <t>"Zemturi"</t>
  </si>
  <si>
    <t>Limbažu novads</t>
  </si>
  <si>
    <t>Limbažu pagasts</t>
  </si>
  <si>
    <t>"Gravas"</t>
  </si>
  <si>
    <t>biogāzes koģenerācijas stacija</t>
  </si>
  <si>
    <t>Madonas novads</t>
  </si>
  <si>
    <t>Sausnējas pagasts</t>
  </si>
  <si>
    <t>"Graudiņi"</t>
  </si>
  <si>
    <t>Jelgavas novads</t>
  </si>
  <si>
    <t>Sesavas pagasts</t>
  </si>
  <si>
    <t>"Lāses"</t>
  </si>
  <si>
    <t>Bauskas novads</t>
  </si>
  <si>
    <t>Iecavas pagasts</t>
  </si>
  <si>
    <t>"Latvall-Jaunlūči"</t>
  </si>
  <si>
    <t>Dienvidkurzemes nov.</t>
  </si>
  <si>
    <t>Vaiņodes pagasts</t>
  </si>
  <si>
    <t>"Pūcītes"</t>
  </si>
  <si>
    <t>"Ērglīši"</t>
  </si>
  <si>
    <t>Rēzeknes novads</t>
  </si>
  <si>
    <t>Viļānu pagasts</t>
  </si>
  <si>
    <t>"Piziči Bio", Piziči</t>
  </si>
  <si>
    <t>biogāzes ražotne, starpuzņēmums</t>
  </si>
  <si>
    <t>Tukuma novads</t>
  </si>
  <si>
    <t>Lestenes pagasts</t>
  </si>
  <si>
    <t>"Agro Lestene", Lestene</t>
  </si>
  <si>
    <t>biogāzes ražotne</t>
  </si>
  <si>
    <t>Siguldas novads</t>
  </si>
  <si>
    <t>Lēdurgas pagasts</t>
  </si>
  <si>
    <t>"Veckļaviņas"</t>
  </si>
  <si>
    <t>blakusproduktu pārstrādes uzņēmums</t>
  </si>
  <si>
    <t>Saldus novads</t>
  </si>
  <si>
    <t>Pampāļu pagasts</t>
  </si>
  <si>
    <t>"Auniņi"</t>
  </si>
  <si>
    <t>Allažu pagasts</t>
  </si>
  <si>
    <t>"Krastmalas"</t>
  </si>
  <si>
    <t>Gulbenes novads</t>
  </si>
  <si>
    <t>Litenes pagasts</t>
  </si>
  <si>
    <t>"Cemeri"</t>
  </si>
  <si>
    <t>Mālpils pagasts</t>
  </si>
  <si>
    <t>"Niedras Bio"</t>
  </si>
  <si>
    <t>Dobeles novads</t>
  </si>
  <si>
    <t>Dobeles pagasts</t>
  </si>
  <si>
    <t>"Kalna Oši", Aizstrautnieki</t>
  </si>
  <si>
    <t>Ropažu novads</t>
  </si>
  <si>
    <t>Stopiņu pagasts</t>
  </si>
  <si>
    <t>Dauguļupes iela 4, Ulbroka</t>
  </si>
  <si>
    <t>Griškānu pagasts</t>
  </si>
  <si>
    <t>ferma "Staroščiki 1", Janopole</t>
  </si>
  <si>
    <t>blakusproduktu aprites uzņēmums</t>
  </si>
  <si>
    <t>Krāslavas novads</t>
  </si>
  <si>
    <t>Kastuļinas pagasts</t>
  </si>
  <si>
    <t>"Pakalni"</t>
  </si>
  <si>
    <t>Mārupes novads</t>
  </si>
  <si>
    <t>Mārupes pagasts</t>
  </si>
  <si>
    <t>"Imakas A", Jaunmārupe</t>
  </si>
  <si>
    <t>Tērvetes pagasts</t>
  </si>
  <si>
    <t>"Jātnieki"</t>
  </si>
  <si>
    <t>Bēnes pagasts</t>
  </si>
  <si>
    <t>Rūpniecības iela 2D, Bēne</t>
  </si>
  <si>
    <t>Mežotnes pagasts</t>
  </si>
  <si>
    <t>"Bioenerģijas ražotne"</t>
  </si>
  <si>
    <t>Vecauces pagasts</t>
  </si>
  <si>
    <t>"Energocentrs"</t>
  </si>
  <si>
    <t>Salaspils novads</t>
  </si>
  <si>
    <t>Salaspils pagasts</t>
  </si>
  <si>
    <t>"Jaunbajāri"</t>
  </si>
  <si>
    <t>Auru pagasts</t>
  </si>
  <si>
    <t>"Pogas 1", Kroņauce</t>
  </si>
  <si>
    <t>Aizkraukles novads</t>
  </si>
  <si>
    <t>Skrīveru pagasts</t>
  </si>
  <si>
    <t>"Veibēni 1"</t>
  </si>
  <si>
    <t>Ogres novads</t>
  </si>
  <si>
    <t>Lauberes pagasts</t>
  </si>
  <si>
    <t>"Rukši"</t>
  </si>
  <si>
    <t>Iecava</t>
  </si>
  <si>
    <t>"Koģenerācijas rūpnīca"</t>
  </si>
  <si>
    <t>biogāzes stacija</t>
  </si>
  <si>
    <t>Vircavas pagasts</t>
  </si>
  <si>
    <t>"Bionārzbuti"</t>
  </si>
  <si>
    <t>Cesvaines pagasts</t>
  </si>
  <si>
    <t>"Bioslovašēni"</t>
  </si>
  <si>
    <t>Bebru pagasts</t>
  </si>
  <si>
    <t>"Dimanti"</t>
  </si>
  <si>
    <t>biogāzes ražošans uzņēmums</t>
  </si>
  <si>
    <t>Līvānu novads</t>
  </si>
  <si>
    <t>Turku pagasts</t>
  </si>
  <si>
    <t>"Gandrs"</t>
  </si>
  <si>
    <t>"Kalnadomēni"</t>
  </si>
  <si>
    <t>Augšdaugavas novads</t>
  </si>
  <si>
    <t>Skrudalienas pagasts</t>
  </si>
  <si>
    <t>"Skaista"</t>
  </si>
  <si>
    <t>biogāzes ražošanas uzņēmums, blakusproduktu transportētājs</t>
  </si>
  <si>
    <t>Priekules pagasts</t>
  </si>
  <si>
    <t>"Nodegu skola"</t>
  </si>
  <si>
    <t>Jaunbērzes pagasts</t>
  </si>
  <si>
    <t>"Ošlejas"</t>
  </si>
  <si>
    <t>Nīcas pagasts</t>
  </si>
  <si>
    <t>"Līvi"</t>
  </si>
  <si>
    <t>Forma</t>
  </si>
  <si>
    <t xml:space="preserve">Reģ.nr. </t>
  </si>
  <si>
    <t>AGRO Cemeri</t>
  </si>
  <si>
    <t>Ulbroka</t>
  </si>
  <si>
    <t>BIO Auri</t>
  </si>
  <si>
    <t>Objekta nosaukums</t>
  </si>
  <si>
    <t>PVD atzīšanas numurs</t>
  </si>
  <si>
    <t>Novads</t>
  </si>
  <si>
    <t>Pašvaldība</t>
  </si>
  <si>
    <t>Vērtējums</t>
  </si>
  <si>
    <t>Biogāzes stacijas (PVD reģistrēti biogāzes ražošanas uzņēmumi ar darbības kodu 23.14: blakusproduktu un/vai atvasināto produktu transformēšana biogāzē)</t>
  </si>
  <si>
    <t>2.kategorija</t>
  </si>
  <si>
    <t>3.kategorija</t>
  </si>
  <si>
    <t>Saražotie produkti</t>
  </si>
  <si>
    <t>Biogāze; Biogāzes ražošanas atlikumi</t>
  </si>
  <si>
    <t>Blakusaktivitātes</t>
  </si>
  <si>
    <t>Kūtsmēsli</t>
  </si>
  <si>
    <t>Liellopu</t>
  </si>
  <si>
    <t>Nespecificēti</t>
  </si>
  <si>
    <t>Cūku</t>
  </si>
  <si>
    <t>Mājputnu</t>
  </si>
  <si>
    <t>Aitu</t>
  </si>
  <si>
    <t/>
  </si>
  <si>
    <t>Izejvielas (substrāts)</t>
  </si>
  <si>
    <t>Asins produkti (pasterizēti/higienizēti)</t>
  </si>
  <si>
    <t>1 (Zivju)</t>
  </si>
  <si>
    <t>Citas izejvielas</t>
  </si>
  <si>
    <t>1 (apstrādāta)</t>
  </si>
  <si>
    <t>Pasterizēti/higienizēti 3.kat.materiāli</t>
  </si>
  <si>
    <t>Zivju eļļas - ūdens maisījums</t>
  </si>
  <si>
    <t>Biogāze; Biogāzes ražošanas atlikumi (izplatīšanai nacionālajā tirgū)</t>
  </si>
  <si>
    <t>Uzstādītā elektriskā jauda, EM dati, MW</t>
  </si>
  <si>
    <t>Kopējais substrāta daudzums, t/gadā</t>
  </si>
  <si>
    <t>Notekūdeņu dūņas</t>
  </si>
  <si>
    <t>Skābbarība</t>
  </si>
  <si>
    <t>Izmantotās izejvielas biogāzes ražošanai</t>
  </si>
  <si>
    <t>šķidrmēslu 55 000 t/gadā; skābbarības: zāles skābbarības 11 000 t/gadā, kukurūzas skābbarības 16 000 t/gadā, graudu miltu 2000 t/gadā, melases 4000 t/gadā</t>
  </si>
  <si>
    <t>8 000 000</t>
  </si>
  <si>
    <t>9 500 000</t>
  </si>
  <si>
    <t>Dzīvnieku izcelsmes 1., 2. un 3.kategorijas atkritumi līdz 20 300 t/gadā, Zaļo masu (skābbarība, zāle) līdz 35 000 t/gadā, Kūtsmēslus līdz 45 000 t/gadā, Piena suliņas līdz 8 000 t/gadā.</t>
  </si>
  <si>
    <t>kukurūzas vai citas zaļmasas skābbarība līdz 35 000 t gadā, graudu atsijas līdz 1 000 t/gadā, piena un pārtikas pārstrādes blakusprodukti (sūkalas, patēriņam nederīga pārtikas eļļa un tauki u.c.) līdz 13 000 t gadā; augu izcelsmes pārstrādes blakusprodukti (patēriņam vai apstrādei nederīgi materiāli) līdz 10 t gadā ; kūtsmēsli līdz 5 500 t/gadā, sadzīves notekūdeņu attīrīšanas dūņas līdz 9 000 t/gadā</t>
  </si>
  <si>
    <t>Kūtsmēsli 20 000 t/gadā, Zāles skābbarība 25 500 t gadā, Graudu milti 500 t gadā, 3. klases dzīvnieku izcelsmes blakusprodukti 2000 t gadā, Piena pārstrādes blakusprodukts- piena sūkalas 5000 t gadā, Zaļā masa, t. sk. spraukumi, laktozi saturoši produkti 2000 t gadā.</t>
  </si>
  <si>
    <t>Skābbarība, galvenokārt kukurūza līdz 29 200 t/gadā; Liellopu šķidrie mēsli līdz 146 000 t/gadā; Cietie kūtsmēsli līdz  10 950 t/gadā; Rūpnieciskie un sadzīves NAI dūņas līdz 1570 t/gadā; 3. kategorijas dzīvnieku izcelsmes blakusproduktus – cilvēku pārtikā neizmantojamās zivju eļļas (atkritumu klases kods 020203) līdz 755 t/gadā apmērā</t>
  </si>
  <si>
    <t>7 209 480</t>
  </si>
  <si>
    <t>*Lucerna</t>
  </si>
  <si>
    <t>Kūtsmēsli: līdz 7 000 t/gadā, Skābbarība, galvenokārt kukurūza (var būt arī zāle, cukurbiešu graizījumi): līdz 28 000 t, Graudu milti: 1 500 t gadā, Piena pārstrādes blakusprodukts– piena sūkalas: 1 500 t gadā, Zaļā masa, t. sk. spraukumi, laktozi saturoši produkti, spirta ražošanas atkritumišķiedenis: 4 500 t gadā; Citi izejvielu veidi: glicerīns, augu eļļas, spirta un alus drabiņas: līdz 1 500 t/gadā.</t>
  </si>
  <si>
    <t xml:space="preserve">skābbarības līdz 23 000 t/gadā, šķidrmēslu līdz 9 000 t/gadā,
graudu miltu līdz 2 000 t/gadā, piena pārstrādes blakusproduktu līdz 4 000 t/gadā, spirta un alus drabiņu līdz 2 000 t/gadā, citu izejvielu (glicerīns, augu
eļļas) līdz 2 000 t/gadā bioloģiskai pārstrādei. </t>
  </si>
  <si>
    <t>Šķidrie cūku kūtsmēsli - 20 000 t/g, graudi (milti) - 3 300 t/g, zaļbarības masa (kukurūza) - 12500 t/g</t>
  </si>
  <si>
    <t>Šķidro kūtsmēslu patēriņš gadā ir 20 000 t, graudu patēriņš 3 300 t gadā, bet kukurūzas patēriņš 12 500 t gadā</t>
  </si>
  <si>
    <t>1 594 382</t>
  </si>
  <si>
    <t>Liellopu kūtsmēsli - 8000 t, fermentācijas substrāts; - kukurūzas skābbarība – 16000t, fermentācijas substrāts; - zāles skābbarība - 4500t, fermentācijas substrāts; - graudu atsijas - 2000t, fermentācijas substrāts; 14 - glicerīns - 150t, fermentācijas procesa nodrošināšanai; - sīrups – 2000t, fermentācijas procesa nodrošināšanai; - sīrups ar mazāku cukura daudzumu SFL - 2000t, fermentācijas procesa nodrošināšanai; - brāga - 1500t, fermentācijas procesa nodrošināšanai; - melase - 500t, fermentācijas procesa nodrošināšanai; - augu eļļa – 1,0t, fermentācijas procesa nodrošināšanai; - dolomīta atsijas - 30,0t, fermentācijas procesa nodrošināšanai; - mikroelementi – 0,3t, fermentācijas procesa nodrošināšanai; - dzelzs hidroksīdu-10t, fermentācijas procesa nodrošināšanai; Bīstamās ķīmiskās vielas/maisījumi ir dzelzs hlorīds – 8 t, fermentācijas procesa nodrošināšanai.</t>
  </si>
  <si>
    <t>4 027 600</t>
  </si>
  <si>
    <t>kukurūzas skābbarība līdz 15 200 t/a, zāles skābbarība līdz 1 000 t/a un kūtsmēsli līdz
16 600 t/a.</t>
  </si>
  <si>
    <t>4 660 440</t>
  </si>
  <si>
    <t>*Salmi, graudu atbiras</t>
  </si>
  <si>
    <t>Kopējais - 40 182 t/gadā, t.sk.: šķidrmēsli 18 596 t/gadā; kukurūzas skābbarība līdz 16 626 t/gadā, seperētie kūtsmēsli 700 t/gadā; salmi 200 t/gadā; graudu atbiras 60 t/gadā; notekūdeņu dūņas 4000 t/gadā</t>
  </si>
  <si>
    <t>5 500 000</t>
  </si>
  <si>
    <t>2 092588</t>
  </si>
  <si>
    <t>2 184 000</t>
  </si>
  <si>
    <t>Cūku šķidrmēsli - 6000 t/g un kukurūzas skābbarība - 10000 t/g; govs mēsli - 5000 t/g; graudi - 3000 t/g; zāles skābbararība - 5000 t/g; dzīvnieku izcelsmes blakusprodukti - 15 t/g</t>
  </si>
  <si>
    <t>2 491 344</t>
  </si>
  <si>
    <t>2 387 800</t>
  </si>
  <si>
    <t>kūtsmēslu - 1440 t/g, Kukurūzas skābbarība - 6600 t/g; Liellopu šķidrmēsli - 19 000 t/g</t>
  </si>
  <si>
    <t>Kopā</t>
  </si>
  <si>
    <t>Higienizācija</t>
  </si>
  <si>
    <t>BIO FUTURE</t>
  </si>
  <si>
    <t>GAS STREAM</t>
  </si>
  <si>
    <t>BIOPLUS</t>
  </si>
  <si>
    <t>Sidgunda BIO</t>
  </si>
  <si>
    <r>
      <t>Plānotais vai faktiskais biogāzes ražošanas apjoms, m</t>
    </r>
    <r>
      <rPr>
        <b/>
        <vertAlign val="superscript"/>
        <sz val="11"/>
        <color theme="1"/>
        <rFont val="Calibri"/>
        <family val="2"/>
        <scheme val="minor"/>
      </rPr>
      <t>3</t>
    </r>
    <r>
      <rPr>
        <b/>
        <sz val="11"/>
        <color theme="1"/>
        <rFont val="Calibri"/>
        <family val="2"/>
        <scheme val="minor"/>
      </rPr>
      <t>/gadā</t>
    </r>
  </si>
  <si>
    <t xml:space="preserve">Ventspils </t>
  </si>
  <si>
    <t>Ventspils novads</t>
  </si>
  <si>
    <t>Latvia</t>
  </si>
  <si>
    <t>Ventspils</t>
  </si>
  <si>
    <t>Dienvidlatgale</t>
  </si>
  <si>
    <t>Varakļānu novads</t>
  </si>
  <si>
    <t>Ziemeļvidzeme</t>
  </si>
  <si>
    <t>Valkas novads</t>
  </si>
  <si>
    <t>Piejūra</t>
  </si>
  <si>
    <t>Talsu novads</t>
  </si>
  <si>
    <t>Maliena</t>
  </si>
  <si>
    <t>Smiltenes novads</t>
  </si>
  <si>
    <t>Pierīga</t>
  </si>
  <si>
    <t>Saulkrastu novads</t>
  </si>
  <si>
    <t>Liepāja</t>
  </si>
  <si>
    <t>Austrumlatgale</t>
  </si>
  <si>
    <t>Rēzekne</t>
  </si>
  <si>
    <t>Preiļu novads</t>
  </si>
  <si>
    <t>Olaines novads</t>
  </si>
  <si>
    <t>Vidusdaugava</t>
  </si>
  <si>
    <t>Ludzas novads</t>
  </si>
  <si>
    <t>Ķekavas novads</t>
  </si>
  <si>
    <t>Kuldīgas novads</t>
  </si>
  <si>
    <t>Jūrmala</t>
  </si>
  <si>
    <t>Jēkabpils novads</t>
  </si>
  <si>
    <t>Zemgale</t>
  </si>
  <si>
    <t>Dienvidkurzemes novads</t>
  </si>
  <si>
    <t>Daugavpils</t>
  </si>
  <si>
    <t>Cēsu novads</t>
  </si>
  <si>
    <t>Balvu novads</t>
  </si>
  <si>
    <t>Ādažu novads</t>
  </si>
  <si>
    <t>Alūksnes novads</t>
  </si>
  <si>
    <t>Rīga</t>
  </si>
  <si>
    <t>AAR</t>
  </si>
  <si>
    <t>Valsts</t>
  </si>
  <si>
    <t>Atkritumu apsaimniekošanas reģioni līdz 2023.gada beigām</t>
  </si>
  <si>
    <t>Ziemeļkurzemes</t>
  </si>
  <si>
    <t>Latgales</t>
  </si>
  <si>
    <t>Vidzemes</t>
  </si>
  <si>
    <t>Viduslatvijas</t>
  </si>
  <si>
    <t>Dienvidkurzemes</t>
  </si>
  <si>
    <t>AAR pēc reformas</t>
  </si>
  <si>
    <t>Atkritumu apsaimniekošanas reģioni no 2024.gada</t>
  </si>
  <si>
    <t>nav</t>
  </si>
  <si>
    <t>JE14IC0051</t>
  </si>
  <si>
    <t>C</t>
  </si>
  <si>
    <t>„Ziedi - 1”, Liepziedi, Auru pagasts, Dobeles novads, LV - 3701 Karte</t>
  </si>
  <si>
    <t>ZIEDI JP</t>
  </si>
  <si>
    <t>JET-7-796C</t>
  </si>
  <si>
    <t>Jelgavas RVP (reorganizēta ar 01.01.2020.)</t>
  </si>
  <si>
    <t>JE19IB0001</t>
  </si>
  <si>
    <t>“Bio Ziedi”, Dobeles pagasts, Dobeles novads, LV-3701 Karte</t>
  </si>
  <si>
    <t>Ir</t>
  </si>
  <si>
    <t>Valmieras RVP (reorganizēta ar 01.01.2020.)</t>
  </si>
  <si>
    <t>Atkritumu atļauja</t>
  </si>
  <si>
    <t>VA19AA0001</t>
  </si>
  <si>
    <t>Smilšu iela 1, Valmiera, LV-4201</t>
  </si>
  <si>
    <t>ZEMTURI ZS</t>
  </si>
  <si>
    <t> 25.03.2021</t>
  </si>
  <si>
    <t>Vidzemes reģionālā vides pārvalde</t>
  </si>
  <si>
    <t>VA10IB0029</t>
  </si>
  <si>
    <t>Pielikums</t>
  </si>
  <si>
    <t>"Zemturi", "Zemturi biogāze", Burtnieku novads, Burtnieku pagasts, LV-4206 Karte</t>
  </si>
  <si>
    <t>Nav</t>
  </si>
  <si>
    <t> 04.03.2019</t>
  </si>
  <si>
    <t>JE12IB0027</t>
  </si>
  <si>
    <t>JE16VL0100</t>
  </si>
  <si>
    <t>JE19VL0017</t>
  </si>
  <si>
    <t>“Bionārzbūti”, Vircavas pag., Jelgavas nov., Latvija, LV–3020 Karte</t>
  </si>
  <si>
    <t>ZEMGAĻI JR</t>
  </si>
  <si>
    <t>JE15IB0030</t>
  </si>
  <si>
    <t>JE15VL0101</t>
  </si>
  <si>
    <t>JE19VL0018</t>
  </si>
  <si>
    <t>Rūpniecības iela 2D, Bēne, Bēnes pagasts, Auces novads, LV–3711 Karte</t>
  </si>
  <si>
    <t> 17.07.2020</t>
  </si>
  <si>
    <t>MA13IB0019</t>
  </si>
  <si>
    <t>"Veibēni 1", Skrīveru novads, LV-5125 Karte</t>
  </si>
  <si>
    <t>ZAĻĀS ZEMES ENERĢIJA</t>
  </si>
  <si>
    <t> 15.11.2021</t>
  </si>
  <si>
    <t>Lielrīgas reģionālā vides pārvalde</t>
  </si>
  <si>
    <t>RI12IB0033</t>
  </si>
  <si>
    <t>„Imakas A”, Jaunmārupe, Mārupes novads, LV-2166 Karte</t>
  </si>
  <si>
    <t>RE19IC0003</t>
  </si>
  <si>
    <t>Jaunupju kalte, Liuža, Kantinieku pagasts, Rēzeknes novads Karte</t>
  </si>
  <si>
    <t>VIĻĀNU SELEKCIJAS UN IZMĒĢINĀJUMU STACIJA</t>
  </si>
  <si>
    <t>Bez numura</t>
  </si>
  <si>
    <t>Ferma, Privši, Viļānu pag., Rēzeknes nov., Latvija, LV-4650 Karte</t>
  </si>
  <si>
    <t>Viļānu pagasts, Viļānu novads, Malta, "Darbnīcas" Karte</t>
  </si>
  <si>
    <t>Rēzeknes reģionālā vides pārvalde (reorganizēta ar 01.07.2021.)</t>
  </si>
  <si>
    <t>RE11IB0019</t>
  </si>
  <si>
    <t>Piziču ciems, Viļānu pagasts, Viļānu novads, LV-4650 Karte</t>
  </si>
  <si>
    <t>MA12IC0042</t>
  </si>
  <si>
    <t>„Vecsiljāņu graudu un sēklu noliktava”, Bebru pagasts, Kokneses novads Karte</t>
  </si>
  <si>
    <t>VECSILJĀŅI</t>
  </si>
  <si>
    <t>C-1-736</t>
  </si>
  <si>
    <t>Vecsiljāņi, Bebru pagasts, Kokneses novads, LV-5135 Karte</t>
  </si>
  <si>
    <t> 23.10.2020</t>
  </si>
  <si>
    <t>Madonas RVP (reorganizēta ar 01.01.2020.)</t>
  </si>
  <si>
    <t>MA13IB0022</t>
  </si>
  <si>
    <t>"Liellopu ferma", Bebru pagasts, Kokneses novads, LV-5135 Karte</t>
  </si>
  <si>
    <t>RI10IA0001</t>
  </si>
  <si>
    <t>RI16VL0630</t>
  </si>
  <si>
    <t>RI16VL0623</t>
  </si>
  <si>
    <t>Dauguļupes iela 4, Ulbroka, Stopiņu novads, LV-2130 Karte</t>
  </si>
  <si>
    <t>ULBROKA</t>
  </si>
  <si>
    <t>RE16IC0086</t>
  </si>
  <si>
    <t>"Ferma Greiškāni", Greiškāni, Griškānu pagasts, Rēzeknes novads Karte</t>
  </si>
  <si>
    <t>SPRŪŽEVA M</t>
  </si>
  <si>
    <t>Lēmums C-32, 07.04.2006.</t>
  </si>
  <si>
    <t>dzīvnieku novietne „Punduri”, Griškānu pagasts, Rēzeknes novads Karte</t>
  </si>
  <si>
    <t>Lēmums C-31, 07.04.2006.</t>
  </si>
  <si>
    <t>"Ferma Čapkova", Čapkova, Griškānu pag., Rēzeknes nov., LV-4641 Karte</t>
  </si>
  <si>
    <t>RE13IB0007</t>
  </si>
  <si>
    <t>,,Ferma Staroščiki 1''', Janopole, Griškānu pagasts, Rēzeknes novads, LV-4641 Karte</t>
  </si>
  <si>
    <t>RI12IC0127</t>
  </si>
  <si>
    <t>"Niedras", Sidgunda, Mālpils novad Karte</t>
  </si>
  <si>
    <t> 14.12.2018</t>
  </si>
  <si>
    <t>JE12IB0001</t>
  </si>
  <si>
    <t>“Lāses”, Sesavas pagasta, Jelgavas novads, LV-3034 Karte</t>
  </si>
  <si>
    <t>RZS ENERGO</t>
  </si>
  <si>
    <t>RI11IC0089</t>
  </si>
  <si>
    <t>Dzintara iela 60, Rīga, LV-1016 Karte</t>
  </si>
  <si>
    <t>RIGENS</t>
  </si>
  <si>
    <t>RI20IB0009</t>
  </si>
  <si>
    <t>Dzintara iela 60, Rīga Karte</t>
  </si>
  <si>
    <t>MA15IB0002</t>
  </si>
  <si>
    <t>VI20VL0027</t>
  </si>
  <si>
    <t>„Domēni”, Bebru pagasts, Kokneses novads, LV–5135 Karte</t>
  </si>
  <si>
    <t>MA10IC0060</t>
  </si>
  <si>
    <t>Upesgrīvas, Iršu pagasts, Kokneses,novads, LV-5135 Karte</t>
  </si>
  <si>
    <t>Kurzemes reģionālā vides pārvalde</t>
  </si>
  <si>
    <t>KU21IB0005</t>
  </si>
  <si>
    <t>“Līvi”, Nīcas pagasts, Nīcas novads Karte</t>
  </si>
  <si>
    <t>PIEJŪRA ENERGY</t>
  </si>
  <si>
    <t>LI11IC0063</t>
  </si>
  <si>
    <t>„Akmentiņi”, Pampāļu pagasts, Saldus novads Karte</t>
  </si>
  <si>
    <t>PAMPĀĻI</t>
  </si>
  <si>
    <t>LI11IC0064</t>
  </si>
  <si>
    <t>„Vilciņi”, Pampāļu pagasts, Saldus novads Karte</t>
  </si>
  <si>
    <t>Liepājas reģionālā vides pārvalde (reorganizēta ar 01.11.2020.)</t>
  </si>
  <si>
    <t>LI12IB0006</t>
  </si>
  <si>
    <t>„Auniņi”, Pampāļu pagasts, Saldus novads, LV -3882 Karte</t>
  </si>
  <si>
    <t>LI12IC0090</t>
  </si>
  <si>
    <t>„Nodegu ferma”, Bunkas pagasts, Priekules novads Karte</t>
  </si>
  <si>
    <t>KU21IB0008</t>
  </si>
  <si>
    <t>"Nodegu skola", Priekules pagasts, Priekules novads Karte</t>
  </si>
  <si>
    <t>JET-7-355</t>
  </si>
  <si>
    <t>Akadēmijas iela 11 a, Vecauces pagasts, Auces novads Karte</t>
  </si>
  <si>
    <t>JET-7-364</t>
  </si>
  <si>
    <t>Vecauce, Vecauces pagasts, Auces novads Karte</t>
  </si>
  <si>
    <t>JE10IB0014</t>
  </si>
  <si>
    <t>Akadēmijas iela 11a, Auce, Auces novads, LV-3708 Karte</t>
  </si>
  <si>
    <t>JE10IB0022</t>
  </si>
  <si>
    <t>„Līgotnes”, Vecauces pagasts, Auces novads, LV-3708 Karte</t>
  </si>
  <si>
    <t>JE10IC0022</t>
  </si>
  <si>
    <t>"Līgo", Lielplatones pagasts, Jelgavas novads Karte</t>
  </si>
  <si>
    <t>VA11IB0034</t>
  </si>
  <si>
    <t>„Jaundzelves – 1”, Katvaru pagasts, Limbažu novads, LV - 4061 Karte</t>
  </si>
  <si>
    <t>JE14IC0089</t>
  </si>
  <si>
    <t>SIA „Lielmežotne”, Bauskas nov., Mežotnes pag., Mežotne, LV-3918 Karte</t>
  </si>
  <si>
    <t>LIELMEŽOTNE</t>
  </si>
  <si>
    <t> 25.05.2020</t>
  </si>
  <si>
    <t>Zemgales reģionālā vides pārvalde</t>
  </si>
  <si>
    <t>JE13IB0023</t>
  </si>
  <si>
    <t>Mežotnes pagasts, Mežotnē, Bauskas novadā Karte</t>
  </si>
  <si>
    <t>JE14IC0004</t>
  </si>
  <si>
    <t>"Vētras", Īles pagasts, Auces novads Karte</t>
  </si>
  <si>
    <t> 07.08.2018</t>
  </si>
  <si>
    <t>JE11IA0002</t>
  </si>
  <si>
    <t>“Ošlejas”, Jaunbērzes pagasts, Dobeles novads, LV-3717 Karte</t>
  </si>
  <si>
    <t> 27.02.2018</t>
  </si>
  <si>
    <t>JE12IA0002</t>
  </si>
  <si>
    <t>JE14VL0011</t>
  </si>
  <si>
    <t>JE14VL0062</t>
  </si>
  <si>
    <t>JE15VL0015</t>
  </si>
  <si>
    <t>JE15VL0100</t>
  </si>
  <si>
    <t>JE16VL0017</t>
  </si>
  <si>
    <t>JE16VL0145</t>
  </si>
  <si>
    <t>JE17VL0075</t>
  </si>
  <si>
    <t>JE18VL0015</t>
  </si>
  <si>
    <t>"Avoti", Īles pagasts, Auces novads, LV-3716 Karte</t>
  </si>
  <si>
    <t>RI19AA0002</t>
  </si>
  <si>
    <t>"Jaunbajāri", Salaspils nov., LV-2169</t>
  </si>
  <si>
    <t>ĶEIZARSILS</t>
  </si>
  <si>
    <t>RI20IC0142</t>
  </si>
  <si>
    <t>"Tutiķi", Lēdmanes pagasta, Lielvārdes novads Karte</t>
  </si>
  <si>
    <t>RI17IB0025</t>
  </si>
  <si>
    <t>RI19VL0186</t>
  </si>
  <si>
    <t>SIA "Ķeizarsils", „Jaunbajāri”, Salaspils novads, LV-2169 Karte</t>
  </si>
  <si>
    <t>RE09IC0011</t>
  </si>
  <si>
    <t>Lēmums C-178, 08.12.2010.</t>
  </si>
  <si>
    <t>Lēmums C-200, 16.11.2011.</t>
  </si>
  <si>
    <t>"Granulas", Radopole, Viļānu pagasts, Viļānu novads Karte</t>
  </si>
  <si>
    <t>KŅAVAS GRANULAS</t>
  </si>
  <si>
    <t> 12.04.2019</t>
  </si>
  <si>
    <t>Daugavpils reģionālā vides pārvalde (reorganizēta ar 01.07.2021.)</t>
  </si>
  <si>
    <t>DA13IB0030</t>
  </si>
  <si>
    <t>Par atļaujas darbības apturēšanu daļā</t>
  </si>
  <si>
    <t>"Gandrs", Turku pagasts, Līvānu novads Karte</t>
  </si>
  <si>
    <t>LI10IB0016</t>
  </si>
  <si>
    <t>Vaiņodes pagasts, Vaiņodes novads, LV- 3435 Karte</t>
  </si>
  <si>
    <t>VA18AA0002</t>
  </si>
  <si>
    <t>Gravas Limbažu pagasts Limbažu novads</t>
  </si>
  <si>
    <t>GROW ENERGY</t>
  </si>
  <si>
    <t>VA19IA0001</t>
  </si>
  <si>
    <t>Ražotne Gravas, Limbažu pagasts, Limbažu novads, LV-4020 Karte</t>
  </si>
  <si>
    <t>sākuma</t>
  </si>
  <si>
    <t>VA12IB0014</t>
  </si>
  <si>
    <t>"Veckļaviņas", Lēdurgas pagasts, Krimuldas novads Karte</t>
  </si>
  <si>
    <t>EKORIMA</t>
  </si>
  <si>
    <t>JE19IB0003</t>
  </si>
  <si>
    <t>"Koģenerācijas rūpnīca", Iecavas novads, LV-3913 Karte</t>
  </si>
  <si>
    <t>EGG ENERGY</t>
  </si>
  <si>
    <t>MA13IB0018</t>
  </si>
  <si>
    <t>„Bioslovašēni”, Cesvaines pag., Cesvaines nov., Karte</t>
  </si>
  <si>
    <t>ECOZETA</t>
  </si>
  <si>
    <t> 05.08.2015</t>
  </si>
  <si>
    <t>LI14IA0004</t>
  </si>
  <si>
    <t>LI15VL0048</t>
  </si>
  <si>
    <t>„Unguri”, Saldus pagasts, Saldus novads, LV – 3862 Karte</t>
  </si>
  <si>
    <t>LI12IB0054</t>
  </si>
  <si>
    <t>Unguri, Saldus pagasts, Saldus novads, LV-3862 Karte</t>
  </si>
  <si>
    <t> 03.08.2015</t>
  </si>
  <si>
    <t>LI14IA0003</t>
  </si>
  <si>
    <t>LI15VL0047</t>
  </si>
  <si>
    <t>"Jaunstraumēni", Saldus pagasts, Saldus novads, LV-3862 Karte</t>
  </si>
  <si>
    <t>JE14IC0085</t>
  </si>
  <si>
    <t>"Līgo", "Līgo Jumis", Lielplatones pagasts, Jelgavas novads Karte</t>
  </si>
  <si>
    <t>DIVJUMI</t>
  </si>
  <si>
    <t>JE19IC0005</t>
  </si>
  <si>
    <t>"Liellīcīši", "Ziemāji", Glūdas pagasts, Jelgavas novads Karte</t>
  </si>
  <si>
    <t>DAILE AGRO</t>
  </si>
  <si>
    <t>JET-10-246</t>
  </si>
  <si>
    <t>"Straumes", Glūdas pagasts, Jelgavas novads Karte</t>
  </si>
  <si>
    <t>JET-10-247</t>
  </si>
  <si>
    <t>"Jaunzemji", Glūdas pagasts, Jelgavas novads Karte</t>
  </si>
  <si>
    <t>JET-10-245</t>
  </si>
  <si>
    <t>"Laukmaļi" Glūdas pagasts, Jelgavas novads Karte</t>
  </si>
  <si>
    <t> 05.03.2019</t>
  </si>
  <si>
    <t>JE15IB0024</t>
  </si>
  <si>
    <t>JE15VL0111</t>
  </si>
  <si>
    <t>JE19VL0019</t>
  </si>
  <si>
    <t>"Mehāniskās darbnīcas", Nākotne, Glūdaspagasts,Jelgavasnovads, LV-3040 Karte</t>
  </si>
  <si>
    <t>MA10IC0042</t>
  </si>
  <si>
    <t>“Graudiņi”, Sausnējas pagasts, Ērgļu novads Karte</t>
  </si>
  <si>
    <t>CONATUS BIOENERGY</t>
  </si>
  <si>
    <t>MA14VL0123</t>
  </si>
  <si>
    <t>MA11IB0027</t>
  </si>
  <si>
    <t> 14.10.2014</t>
  </si>
  <si>
    <t>DA13IB0008</t>
  </si>
  <si>
    <t>DA14VL0171</t>
  </si>
  <si>
    <t>"Pakalni",Sopušķi, Kastuļinas pagasts, Aglonas novads Karte</t>
  </si>
  <si>
    <t>MA18VL0040</t>
  </si>
  <si>
    <t>MA11IB0023</t>
  </si>
  <si>
    <t>„Jaunlīci”, Poļvarka, Sarkaņu pagasts, Madonas novads, LV-4870 Karte</t>
  </si>
  <si>
    <t>BIOENERĢIJA-08</t>
  </si>
  <si>
    <t>MA11IB0012</t>
  </si>
  <si>
    <t>Rūpnīcas iela 15, Jaunkalsnava, Kalsnavas pagasts, Madonas novads, LV-4860 Karte</t>
  </si>
  <si>
    <t>BIODEGVIELA</t>
  </si>
  <si>
    <t>LI10IB0018</t>
  </si>
  <si>
    <t>Vaiņodes pagasts, Vaiņodes novads, LV -3435 Karte</t>
  </si>
  <si>
    <t> 26.10.2021</t>
  </si>
  <si>
    <t>JE11IB0034</t>
  </si>
  <si>
    <t>„Pogas - 1”, Kroņauce, Auru pagasts, Dobeles novads, LV-3710 Karte</t>
  </si>
  <si>
    <t>RI12IC0171</t>
  </si>
  <si>
    <t>"Bērzi", Mālpils novads, LV-2152 Karte</t>
  </si>
  <si>
    <t>BĒRZI BIO</t>
  </si>
  <si>
    <t>JE13IC0026</t>
  </si>
  <si>
    <t>"Jātnieki", Tērvetes pagasts, Tērvetes novads Karte</t>
  </si>
  <si>
    <t>AGROFIRMA TĒRVETE</t>
  </si>
  <si>
    <t>JE14IC0082</t>
  </si>
  <si>
    <t>"Kroņauces dzirnavas", Tērvetes pagasts, Tērvetes novads Karte</t>
  </si>
  <si>
    <t>JET-7-105</t>
  </si>
  <si>
    <t>JET – 7-105</t>
  </si>
  <si>
    <t>"Jaunriekstiņi" un "Lielpurviņi", Tērvetes pagasts, Tērvetes novads Karte</t>
  </si>
  <si>
    <t>JE09IC0043</t>
  </si>
  <si>
    <t>"Tišas", Tērvetes pagasts, Tērvetes novads Karte</t>
  </si>
  <si>
    <t>JE09IC0044</t>
  </si>
  <si>
    <t>"Lieldzelmes", Tērvetes pagasts, Tērvetes novads Karte</t>
  </si>
  <si>
    <t>JE09IC0045</t>
  </si>
  <si>
    <t>JE09IC0046</t>
  </si>
  <si>
    <t>"Breimaņi", Tērvetes pagasts, Tērvetes novads Karte</t>
  </si>
  <si>
    <t>JE09IC0047</t>
  </si>
  <si>
    <t>"Tērces", Tērvetes pagasts, Tērvetes novads Karte</t>
  </si>
  <si>
    <t>JE13IB0009</t>
  </si>
  <si>
    <t>''Jātnieki'', Tērvetes pagasta', Tērvetes novadā Karte</t>
  </si>
  <si>
    <t> 14.10.2021</t>
  </si>
  <si>
    <t>VE13IB0009</t>
  </si>
  <si>
    <t>„Agro Lestene”, Lestene, Lestenes pagasts, Tukuma novads, LV-3146 Karte</t>
  </si>
  <si>
    <t>AGRO LESTENE</t>
  </si>
  <si>
    <t> 14.11.2019</t>
  </si>
  <si>
    <t>JE11IB0048</t>
  </si>
  <si>
    <t>“Latvall-Jaunlūči”, Iecava, Iecavas novads, LV-3913 Karte</t>
  </si>
  <si>
    <t>AGRO IECAVA</t>
  </si>
  <si>
    <t> 10.09.2014</t>
  </si>
  <si>
    <t>MA11IB0037</t>
  </si>
  <si>
    <t>Cemeri, Litenes pagasts, Gulbenes novads, LV-4405 Karte</t>
  </si>
  <si>
    <t>AGRO CEMERI</t>
  </si>
  <si>
    <t>DA12IB0008</t>
  </si>
  <si>
    <t>„Skaista”, Skrudalienas pagasts, Daugavpils novads, LV 5470 Karte</t>
  </si>
  <si>
    <t>AD BIOGĀZES STACIJA</t>
  </si>
  <si>
    <t xml:space="preserve"> visu kategoriju (L, M, N, O) mehānisko sauszemes transportlīdzekļu, mobilās lauksaimniecības tehnikas un satiksmē neizmantojamu pārvietojamu mehānismu un citu pārvietojamu agregātu remonta un apkopes darbnīcas (tai skaitā iekārtas, kurās veic automazgāšanu vai transportlīdzekļu salonu ķīmisko tīrīšanu) (C kategorija, 6.1.)</t>
  </si>
  <si>
    <t xml:space="preserve"> degvielas uzpildes stacijas ar degvielas apjomu (lielāko kopējo degvielas daudzumu, kas pārsūknēts pēdējo triju gadu laikā) līdz 2000 m3 gadā (C kategorija, 1.3.)</t>
  </si>
  <si>
    <t xml:space="preserve"> sadedzināšanas iekārtas, kuru nominālā ievadītā siltuma jauda ir vienāda ar vai lielāka par 0,5 un mazāka par 50 megavatiem, ja sadedzināšanas iekārtā izmanto šķidro kurināmo, izņemot degvieleļļu (mazutu) (B kategorija, 1.1.2.)</t>
  </si>
  <si>
    <t>sadedzināšanas iekārtas, kuru nominālā siltuma jauda ir vienāda ar vai lielāka par 0.2 un mazāka par 0.5 megavatiem, ja sadedzināšanas iekārtā izmanto šķidro kurināmo, izņemot degvieleļļu (mazutu) (C kategorija, 1.1.2.)</t>
  </si>
  <si>
    <t xml:space="preserve"> notekūdeņu attīrīšanas iekārtas ar jaudu no 5 līdz 20 kubikmetriem diennaktī, ja notekūdeņus novada vidē (C kategorija, 6.3.)</t>
  </si>
  <si>
    <t xml:space="preserve"> notekūdeņu attīrīšanas darbības (iekārtas) ar jaudu 20 un vairāk kubikmetru diennaktī, kuras attīrītos notekūdeņus novada vidē (B kategorija, 8.9.)</t>
  </si>
  <si>
    <t xml:space="preserve"> apglabāšanas, uzglabāšanas vai kompostēšanas vietas tādām notekūdeņu dūņām, kas saskaņā ar normatīvajiem aktiem nav pielīdzināmas bīstamajiem atkritumiem (B kategorija, 5.8.)</t>
  </si>
  <si>
    <t xml:space="preserve"> iekārtas neiepakotu organisko un neorganisko ķīmisko vielu, ķīmisko produktu vai starpproduktu uzglabāšanai, ja uzglabā piecas tonnas un vairāk, enzīmu uzglabāšanai – 20 tonnu un vairāk (B kategorija, 4.2.)</t>
  </si>
  <si>
    <t xml:space="preserve"> iekārtas iepakoto organisko un neorganisko ķīmisko vielu, ķīmisko produktu vai starpproduktu uzglabāšanai, ja uzglabā vairāk nekā 20 tonnu ķīmisko vielu, ķīmisko produktu vai starpproduktu (C kategorija, 6.7.)</t>
  </si>
  <si>
    <t xml:space="preserve"> </t>
  </si>
  <si>
    <t>sadedzināšanas iekārtas ,kuru nominālā ievadītā siltuma jauda ir vienāda ar vai lielāka par 0,2 un mazāka par 5 megavatiem, ja sadedzināšanas iekārtu lieto graudu kaltē (C kategorija, 1.1.3.)</t>
  </si>
  <si>
    <t xml:space="preserve"> sadedzināšanas iekārtas, kuru nominālā siltuma jauda ir vienāda ar vai lielāka par 0.2 un mazāka par 5 megavatiem un kuras kā kurināmo izmanto biomasu, kūdru vai gāzveida kurināmo (C kategorija, 1.1.1.)</t>
  </si>
  <si>
    <t xml:space="preserve"> sadedzināšanas iekārtas, kuru nominālā ievadītā siltuma jauda ir vienāda ar vai lielāka par 5 un mazāka par 50 megavatiem, ja sadedzināšanas iekārtā izmanto biomasu, kūdru vai gāzveida kurināmo (B kategorija, 1.1.1.)</t>
  </si>
  <si>
    <t xml:space="preserve"> iekārtas organisko vai neorganisko vielu, maisījumu vai starpproduktu, tai skaitā enzīmu, augu aizsardzības līdzekļu vai biocīdu, ražošanai, kurās izmanto fizikālus ražošanas procesus (piemēram, atšķaidīšana, sajaukšana, iepakošana un uzglabāšana), ja iekārtas jauda ir lielāka par 5 tonnām gadā (B kategorija, 4.1.)</t>
  </si>
  <si>
    <t xml:space="preserve"> iekārtas dzīvnieku un augu izcelsmes atkritumu (tai skaitā dzīvnieku mēsli un atkritumi no lopkautuvēm) uzglabāšanai, reģenerācijai vai apstrādei (arī iekārtas kompostēšanai un biogāzes iekārtas)</t>
  </si>
  <si>
    <t xml:space="preserve"> dzīvnieku līķu un dzīvnieku izcelsmes atkritumu apglabāšanas vai pārstrādes iekārtas, kuru jauda pārsniedz 10 tonnas dienā; (A kategorija, 6.5.)</t>
  </si>
  <si>
    <t xml:space="preserve"> zivaudzētavas (C kategorija, 4.3.)</t>
  </si>
  <si>
    <t xml:space="preserve"> lopkautuves ar kautķermeņu ražošanas jaudu no 5 līdz 50 tonnām diennaktī (B kategorija, 6.1.)</t>
  </si>
  <si>
    <t xml:space="preserve"> iekārtas zivju un vēžveidīgo produktu ražošanai, tai skaitā konservētu, kūpinātu un saldētu produktu ražošanai, kurās saražo no 0,1 līdz 1 tonnai gatavās produkcijas dienā (C kategorija, 5.3.)</t>
  </si>
  <si>
    <t>iekārtas pārtikas produktu ražošanai, kurās pārstrādā dzīvnieku izcelsmes produktus (izņemot pienu) un saražo no 0,1 līdz 1 tonnai gatavās produkcijas dienā (C kategorija, 5.2.1.)</t>
  </si>
  <si>
    <t xml:space="preserve"> iekārtas pārtikas produktu ražošanai, kurās apstrādā un pārstrādā dzīvnieku izcelsmes produktus (izņemot pienu) un saražo no 1 līdz 75 tonnām gatavās produkcijas dienā vai kurās apstrādā un pārstrādā augu izcelsmes produktus un saražo no 10 līdz 300 tonnām gatavās produkcijas dienā (ceturkšņa vidējais rādītājs), tai skaitā dzīvnieku un augu izcelsmes produktu konservēšana, iepildīšana un iepakošana (B kategorija, 7.2.11.)</t>
  </si>
  <si>
    <t xml:space="preserve"> iekārtas pārtikas produktu ražošanai, kurās apstrādā un pārstrādā dzīvnieku izcelsmes produktus (izņemot pienu) un saražo no 1 līdz 75 tonnām gatavās produkcijas dienā vai kurās apstrādā un pārstrādā augu izcelsmes produktus un saražo no 10 līdz 300 tonnām gatavās produkcijas dienā (ceturkšņa vidējais rādītājs), tai skaitā graudu pārstrāde (B kategorija, 7.2.8.)</t>
  </si>
  <si>
    <t xml:space="preserve"> iekārtas pārtikas produktu ražošanai, kurās apstrādā un pārstrādā dzīvnieku izcelsmes produktus (izņemot pienu) un saražo no 1 līdz 75 tonnām gatavās produkcijas dienā vai kurās apstrādā un pārstrādā augu izcelsmes produktus un saražo no 10 līdz 300 tonnām gatavās produkcijas dienā (ceturkšņa vidējais rādītājs), tai skaitā citas pārtikas produktu ražošanas iekārtas, kurās apstrādā un pārstrādā dārzeņus (B kategorija, 7.2.12.)</t>
  </si>
  <si>
    <t xml:space="preserve"> fermas intensīvai cūku un mājputnu audzēšanai, kurās ir vietu skaits: vairāk nekā 750 sivēnmāšu; (A kategorija, 6.6.c)</t>
  </si>
  <si>
    <t xml:space="preserve"> fermas intensīvai cūku un mājputnu audzēšanai, kurās ir vietu skaits: vairāk nekā 2000 gaļas cūku, kuru svars pārsniedz 30 kilogramus, (A kategorija, 6.6.b)</t>
  </si>
  <si>
    <t xml:space="preserve"> dzīvnieku novietnes, kurās audzē (ieskaitot cieto kūtsmēslu, šķidrmēslu, vircas un skābbarības sulas glabāšanu un savākšanu, un novadīšanu) 10 un vairāk dzīvnieku vienību, kā arī dzīvnieku novietnes, kuras saskaņā ar MK 23.12.2014. not. Nr.834 "Noteikumi par ūdens un augsnes aizsardzību no lauksaimnieciskās darbības izraisīta piesārņojuma ar nitrātiem" atrodas īpaši jutīgās teritorijās, uz kurām attiecas paaugstinātas prasības ūdens un augsnes aizsardzībai no lauksaimn. darbības izraisīta piesārņojuma ar nitrātiem un kurās audzē piecas un vairāk dzīvnieku vienības, ja dzīvnieku novietne nav iekļauta likuma "Par piesārņojumu" 1.pielikumā (C kategorija, 4.1.)</t>
  </si>
  <si>
    <t>Finanšu nodrošinājuma termiņš (līdz)</t>
  </si>
  <si>
    <t>Finanšu nodrošinājuma termiņš (no)</t>
  </si>
  <si>
    <t>Finanšu nodrošinājuma termiņš</t>
  </si>
  <si>
    <t>Finanšu nodrošinājums</t>
  </si>
  <si>
    <t>Atļaujas pārskatīšanas datums</t>
  </si>
  <si>
    <t>Atļaujas derīguma termiņš</t>
  </si>
  <si>
    <t>A/B atļaujas izdošanas vai C kat. apliecinājuma reģistrācijas datums</t>
  </si>
  <si>
    <t>C kat. apliecinājuma reģistrācijas numurs</t>
  </si>
  <si>
    <t>Struktūrvienība</t>
  </si>
  <si>
    <t>Atļaujas kategorija (A/B atļauja vai C kat. apliecinājums) vai veids</t>
  </si>
  <si>
    <t>Nosaukums</t>
  </si>
  <si>
    <t>Piesārņojošās darbības</t>
  </si>
  <si>
    <t>DRUVAS UNGURI</t>
  </si>
  <si>
    <t>Limbažu rajona Zaigas Treimanes zemnieka saimniecība JAUNDZELVES</t>
  </si>
  <si>
    <t>NODEGI</t>
  </si>
  <si>
    <t>PILSLEJAS</t>
  </si>
  <si>
    <t>LĪGO</t>
  </si>
  <si>
    <t>Piesārņojošās darbības atļaujas (VVD reģistra dati)</t>
  </si>
  <si>
    <t>Blakusproduktu pārvadātājs</t>
  </si>
  <si>
    <t>Starpposma darbības, neapstrādātu dzīvnieku izcelsmes blakusproduktu uzglabāšana; Uzglabāšanas uzņēmums</t>
  </si>
  <si>
    <t>Biogāze; Biogāzes ražošanas atlikumi; Apstrādāti kūtsmēsli un to produkti</t>
  </si>
  <si>
    <t>Zivju milti; Pārstrādātas dzīvnieku olbaltumvielas (3.kat., mājputnu); 2.kategorijas materiāls, kas pārstrādāts ar 1.pārstrādes metodi, kā izklāstīts Komisijas Regulas (ES) Nr. 142/2011 IV pielikuma III nodaļā; Pasterizēti/higienizēti 3.kat.materiāli</t>
  </si>
  <si>
    <t>No notekūdeņiem izdalītie atkritumprodukti</t>
  </si>
  <si>
    <t>Kalna tomēni</t>
  </si>
  <si>
    <t>Rīta putni</t>
  </si>
  <si>
    <t>Mežacīruļi</t>
  </si>
  <si>
    <t>Nr.ZE20VL0040</t>
  </si>
  <si>
    <t>JE11IB0018</t>
  </si>
  <si>
    <t>MELIORATORS-J</t>
  </si>
  <si>
    <t>„Mežacīruļi”, Zaļenieku pagasts, Jelgavas novads Karte</t>
  </si>
  <si>
    <t>Kunturi</t>
  </si>
  <si>
    <t>Uzņēmums</t>
  </si>
  <si>
    <t>Numurs kartē</t>
  </si>
  <si>
    <t>Citi</t>
  </si>
  <si>
    <t>Piezīmes</t>
  </si>
  <si>
    <t>Tehnoloģija</t>
  </si>
  <si>
    <t>Fermentācija (sausā/slapjā)</t>
  </si>
  <si>
    <t>Temperatūras režīms (mezofīlais/termofīlais)</t>
  </si>
  <si>
    <t>Higienizācija vai pasterizācija (H/P/nav)</t>
  </si>
  <si>
    <t>Slapjā</t>
  </si>
  <si>
    <t>Mezofīlais</t>
  </si>
  <si>
    <t>Uzstādītā siltuma jauda, MW</t>
  </si>
  <si>
    <t>Ievadītā siltuma jauda, MW</t>
  </si>
  <si>
    <t>Digestāta apstrādes veids/krātuves tips</t>
  </si>
  <si>
    <t>Lagūnas tipa krātuve</t>
  </si>
  <si>
    <t>Biogāzes ražotne ir paredzēta govju šķidrmēslu, govju pakaišu mēslu, cūku šķidrmēslu, dūņu, vistu mēslu, lapsu/nūtriju mēslu, piena sūkalu, un skābbarības bioloģiskai pārstrādei līdz 63000t apjomam gadā</t>
  </si>
  <si>
    <t>biomasas substrāta bioloģiskai apstrādei līdz 192 t/dnn jeb 70 000 t/a, t.sk.,
 - skābbarība, zaļmasa, graudi – 14 500 t/a;
 - kūtsmēsli (atkritumu klases kods 020106) – 37 000 t/a;
 - cita veida atkritumi – 18 500 t/a., t.sk. Notekūdeņu attīrīšanas dūņas, BNA, pārtikas atkritumi no mājsaimniecībām</t>
  </si>
  <si>
    <t>Digeastāta sausās un šķidrās daļas separēšana. Šķidrā daļa nonāk lagūnas tipa krātuvē; sausā daļā - skābbarības bedrē (tranšejā)</t>
  </si>
  <si>
    <t>glicerīns un glicerīna-ūdens maisījums (161002)</t>
  </si>
  <si>
    <t>lopbarības graudi</t>
  </si>
  <si>
    <t>- govju šķidrmēsli līdz 25 000 t/gadā jeb 68,49 t/dnn;
- kukurūzas skābbarība līdz 54 000 t/gadā jeb 147,95 t/dnn;
- lopbarības graudi līdz 1 500 t/gadā jeb 4,11 t/dnn</t>
  </si>
  <si>
    <t>*Barības atlikumi no fermas + separētais digestāts</t>
  </si>
  <si>
    <t>- kūtsmēsli 47 300 t/gadā;
- kukurūzas skābbarība 4 500 t/gadā;
- separētais digestāts 2 920 t/gadā;
- cietie mēsli ar salmiem 1 890 t/gadā, zāles skābbarība 1 320 t/gadā;
- siera ražošanas suliņu pārpalikumi 820 t/gadā;
- barības atlikumi no fermas 971 t/gadā;
- graudu pārstrādes blakus produkti 3 200 t/gadā.</t>
  </si>
  <si>
    <t>Digestāts tiek separēts šķidrajā un cietajā daļā, šķidrā daļa tiek atgriezta fermentācijā, cietā - uzglabāta bunkurveida glabātuvē</t>
  </si>
  <si>
    <t>Kūtsmēsli - 8000 t/g, sūkalas - 13000 t/g, pienotavas dūņas - 10500 t/g, Stiklašķiedras un citas dūņas - 2000 t/g, Zivju tauki - 50 t/g, Sadzīves notekūdeņu dūņas - 5200 t/g,  vecā skābbarība - 4600 t/g</t>
  </si>
  <si>
    <t>Digestāts tiek separēts šķidrajā un cietajā daļā, šķidrā daļa tiek atgriezta uzglabāta lagūnas tipa krātuvē, cietā - skābbarības laukumā</t>
  </si>
  <si>
    <t>Substrāts no fermentācijas tvertnēm nonāk tālāk pēcfermentācijas tvertnē un tālāk ar pārplūdi uz lagūnām.</t>
  </si>
  <si>
    <t>Pēc pēcfermentācijas procesa noslēgšanās, izstrādātais substrāts tiek daļēji pārsūknēts uz
lagūnām un daļēji uz separatoru. Pēc separācijas substrāts tiek sadalīts divās frakcijās: šķidrā
un sausā. Šķidrā frakcija, tiek atgriezta atpakaļ pēcfermentācijas tvertnē, ja nepieciešams
samazināt sausnu, vai arī pārsūknēta uz lagūnām. Sauso frakciju (ar sausnas saturu apmēram
25%) plānots padot uz digestāta kalti. Operators plāno uzstādīt digestāta kalti, lai sagatavotu
pakaišu materiālus izmantošanai govju kūtīs</t>
  </si>
  <si>
    <t>Digestātu separē. Šķidrā - lagūnā, sausā - laukumā</t>
  </si>
  <si>
    <t>H (15 t)</t>
  </si>
  <si>
    <t>Uzglabāšanas tvertne</t>
  </si>
  <si>
    <t>vistu mēsli līdz 70000 t gadā un pārtikas ražošanas uzņēmumu tehnoloģiskie notekūdeņi (šķiedenis no spirta ražotnes) līdz 70000 t gadā</t>
  </si>
  <si>
    <t>graudi</t>
  </si>
  <si>
    <t>digestāta separēšana. Slapjā - lagūnā, sausā - kaudzē digerstāta laukumā. Viss tiek izmantots laukiem kā mēslojums.</t>
  </si>
  <si>
    <t>Sterilizācijas iekārta (vidēji 40 t, max 150 t)</t>
  </si>
  <si>
    <t>slēgta tipa uzkrāšanas rezervuāri un lagūnas tipa krātuve</t>
  </si>
  <si>
    <t>*Ražošanas notekūdeņi no dārzeņu apstrādes + graudu kaltes atlikumi</t>
  </si>
  <si>
    <t xml:space="preserve">Ražošanas notekūdeņi no dārzeņu apstrādes (020301): 33 000 t/gadā;
 Nestandarta dārzeņi (020304): 8000 t/gadā;
 Graudu kaltes atlikumu, sajaukums: 5000 t/gadā;
 Lopbarībai nederīga skābbarība: 4000 t/gadā;
 Apstrādāta pārtikas atkritumu biomasa (191213): 30020 t/gadā; vai Bioloģiski noārdāmi virtuves atkritumi (200108): 16000 t/g un Mājsaimniecību, restorānu, sabiedriskās ēdināšanas iestāžu un mazumtirdzniecības telpu pārtikas atkritumi un citi tiem pielīdzināmi
pārtikas ražošanas atkritumi (200109): 16000 t/g.
 Pārtikas rūpniecības atlikumi (no ražotājiem, nav nepieciešama higienizācija): 4500 t/gadā;
 Sadzīves notekūdeņu attīrīšanas dūņas (190805): 4000 t/gadā;
 Pārtikas eļļas (200125): 500 t/gadā;
 Kūtsmēsli (020106): 500 t/gadā. </t>
  </si>
  <si>
    <t>Digestāta separēšana. Šķidrā daļa - lagūnā, cietā daļa tiek pārdota zemes mēslošanai</t>
  </si>
  <si>
    <t>govju šķidrmēsli: līdz 14000 t/gadā, t.sk. piena ieguves blakusprodukti līdz 70 t/gadā; 
zāles skābbarība, galvenokārt kukurūza - 4500 t/gadā, t.sk. graudu milti - 130 t/gadā .</t>
  </si>
  <si>
    <t>Digestāta uzglabāšana un izmantošana lauku mēslošanai. Izbūvētas dzelzsbetona krātuves-tvertnes</t>
  </si>
  <si>
    <t>Šķidrie govs kūtsmēsli –38 000 t/gadā; Cietie govs kūtsmēsli - 260 t/gadā; Zāles skābbarība – 8 000 t/gadā; Kukurūzas skābbarība – 12 000 t/a; Notūkūdeņu attīsrīšanas dūņas (190805) - 0.82 t/g</t>
  </si>
  <si>
    <t>Tipiski digestāts no starpkrātuves ar diviem sūkņiem tiek
transportēts uz atliekproduktu uzglabāšanas tvertni (digestāta uzglabāšanas tvertne), kuras
tilpums 9537 m3
. Digestāta tvertnē iespējams uzglabāt ~ 9800 t digestāta, kas ir 9500 m3
.
Digestāts tālāk tiek padots uz divām šķidrmēslu krātuvēm - lagūnām ar kopējo tilpumu
20760 m3
. Digestāts ar traktortehnikas palīdzību tiek izvests uz SIA „PAMPĀĻI”
lauksaimniecības zemes platībām, kur tiek izmantots kā mēslojums. Avāriju vai apkopju
laikā šķidros kūtsmēslus iespējams pa tiešo caur spiedvadiem nogādāt uz lagūnām.
Digestātu iespējams pārsūknēt uz digestāta žāvēšanas konteineru, pēc kura var iegūt
praktiski sausu digestātu. Digestāta žāvēšanai tiek izmantota siltumenerģija, kas iegūta no
koģenerācijas iekārtas. Digestāta plūsma tiek novirzīta caur žāvēšanas konteineru, kur
paaugstinātā temperatūtā liekais mitrums iztvaiko, tvaiks tiek savākts, kondensēts par
šķidrumu un novadīts uz lagūnām. Sausais digestāts nonāk piebūvē, pēc kuras tiek izvests
uz atklāta laukuma. Izžāvētais digistāts var tikt izmantots gan kā mēslojums, gan kā pakaiši
lopu novietnēs.</t>
  </si>
  <si>
    <t>Digestata separācija. Digestāta šķidrā frakcija tiks pārsūknēta uz esošo šķidro mēslu krātuvi (lagūnu), un izmantota saimniecības īpašumā esošo lauksaimniecības zemju
mēslošanai. Atdalīto cieto frakciju ir paredzēts žāvēt, izmantojot daļu no koģenerācijas stacijā 
iegūtās siltumenerģijas, un pēc tam izmantot kā pakaišus lopiem.</t>
  </si>
  <si>
    <t>Šķidrmēsli - līdz 66 000 t/gadā (vidēji 180 t/dienā);
 Cietie kūtsmēsli - līdz 4 000 t/gadā (vidēji 11 t/dienā);
 Bojātā barība (pelējis skābsiens, kukurūzas skābbarība) - līdz 1 120 t/gadā (vidēji 3 t/dienā);
 Barības pārpalikumi - līdz 650 t/gadā (vidēji 1.8 t/dienā).</t>
  </si>
  <si>
    <t>digestāta separators, ar kuru daļēji atdalīt sauso no šķidrās
frakcijas. Tas ļauj optimizēt digestāta izmantošanu uz lauksaimniecības zemes, jo katrai frakcijai ir
atšķirīgas NPK īpašības.
Separators digestātu ņem no pēcfermentera, sausā frakcija (25%-30% sausnas saturs) nobirst
uz nobetonēta laukuma, bet šķidrā frakcija pa slēgtiem cauruļvadiem tiek novadīta uz
lagūnām.Cietvielas tiek atkārtoti novadītas uz fermenteri un iesaistītas ciklā atkārtoti. Šķidro izmanto mēslošanā.</t>
  </si>
  <si>
    <t>kūtsmēslu līdz 18700 t/gadā, tai skaitā 16200 t/gadā šķidrmēslus un 2500 t/gadā cietos kūtsmēslus; skābbarības (kukurūzas un zāles) līdz 14000 t/gadā, 3 klases dzīvnieku izcelsmes blakusproduktu t.sk vistu mēslu līdz 3300 t/gadā, piena pārstrādes blakusproduktu (020501) līdz 6900 t gadā, dzērienu ražošanas blakusproduktu (drabiņas, brāga u.tml.) (020704) līdz 750 t, graudaugu skābbarības līdz 2800 t/gadā, tai skaitā lopbarības graudi līdz 700 t/gadā; notekūdeņu dūņu (190805, 070112)* līdz 5000 t/gadā bioloģiskai pārstrādei</t>
  </si>
  <si>
    <t>Separators digestāta cietās un šķidrās frakcijas atdalīšanai. Šķidrā frakcija tiks
pārsūknēta atpakaļ vai nu uz sajaukšanas tvertni, vai arī uz lielo digestāta uzkrāšanas tvertni.
Digestāta uzglabāšana šķidro mēslu krātuvē. Cietā frakcija tiks savākta konteinerī, žāvēta un izmantota kā pakaiši jaunlopiem</t>
  </si>
  <si>
    <t>Digestdts netiek atkartoti izmantots procesa, bet tiek aizpumpEts uz hermEtiskdm
digestdta krdtuvdm. Digestats tiek uzkats krdtuvEs un, sakoties lauksaimnieciskajai darbrbai, tas
tiek iestrdddts kd lauku mdslojums graudaugu un zālāju sējumiem</t>
  </si>
  <si>
    <t>Cūku šķidrmēsli</t>
  </si>
  <si>
    <t>Digestāta krātuve. Lauku mēslošana</t>
  </si>
  <si>
    <t>graudu atsijas 2000 t, glicerīns- 150 t, sīrups – 2000 t, sīrups ar mazāku cukura daudzumu SFL- 2000 t, brāga –1500 t, melase –500 t, augu eļļa – 1,0 t, dolomīta atsijas – 30,0 t.</t>
  </si>
  <si>
    <t>Lai no digestāta atdalītu cieto frakciju, kas līdzinās kūdrai un tiek izmantota augsnes
mēslošanai, digestāts no digestāta krātuvēm tiek pārsūknēts uz separācijas iekārtu, kura
atdala cieto frakciju no šķidrās. Cietā digestāta frakcija tiek izbērta kaudzē vai piekabē,
savukārt šķidrā atsūknēta atpakaļ uz digestāta krātuvēm.</t>
  </si>
  <si>
    <t>Substrāta dekanterā tiek atdalīta digestāta sausā frakcija - mēslošanas līdzeklis
un šķidrā digestāta frakcija, kas tiek izkliedēta uz lauksaimniecības zemēm saskaņā ar noslēgtajiem
līgumiem. Laika periodā, kad digestāta izkliede ir aizliegta ar normatīvajiem aktiem, tas tiek uzkrāts
ražotnes teritorijā esošajās tvertnēs, tai skaitā periodiskas darbības bioloģiskajās attīrīšanas iekārtās
SBR (Sequence Batch Reactor) nosēdtvertnēs un aerotenkos</t>
  </si>
  <si>
    <t>spirta ražošanas blakusprodukts – šķiedenis 146 000 tonnas gadā un, ja būs pieejamas, tad kā rezerves izejvielas tiks izmantoti arī: kūtsmēsli līdz 25 000 t/gadā, biomasa līdz 25 000 t/gadā, cukura ražošanas starpprodukts - melases sīrups līdz 1500 t/gadā, rapša sēklu pārstrādes starpprodukts - glicerīns līdz 1500 t/gadā un notekūdeņu dūņas no bioloģiskajām attīrīšanas iekārtām - līdz 7 300 t/gadā</t>
  </si>
  <si>
    <t>spirta ražošanas blakusprodukts – šķiedenis 146 000 tonnas gadā, melases sīrups līdz 1500 t/gadā, rapša sēklu pārstrādes starpprodukts - glicerīns līdz 1500 t/gadā</t>
  </si>
  <si>
    <t xml:space="preserve">zaļmasas skābbarība 48 000 t/gadā, kūtsmēsli 9 600 t/gadā </t>
  </si>
  <si>
    <t>Digetāta krātuves. Izanto mēslošanai</t>
  </si>
  <si>
    <t>kukurūzas skābbarības līdz 16700 t/gadā ( 45,7 t/dnn) un cietajiem kūtsmēsliem līdz 5000 t/gadā jeb (13,7 t/dnn)</t>
  </si>
  <si>
    <t>Digetāta tvertne. Separācija. Daļu recirkulē uz reaktoru, pārējo - lauksaimniecības mēslojumam</t>
  </si>
  <si>
    <t>zaļmasa</t>
  </si>
  <si>
    <t>1. kukurūzas skābbarība – 7500tonnas gadā, 2. cūku šķidrmēsli – 6 000 tonnas gadā, 3. zaļmasa – 360 tonnas gadā, 4. gaļas pārstrādes un citi bioloģiskie atkritumi (citur higienizēti) – 400 tonnas gadā, 5. piena sūkalas – 200 tonnas gadā. 
- (Dzīvnieku izcelsmes blakusprodukti (kods 020203).
- Piena (kods 020501) un pārtikas (kods 020304) produktu ražošanas atkritumi.
- Kūtsmēsli (kods 020106).</t>
  </si>
  <si>
    <t>Zāles skābbarība 286 t/g, kukurūzas skābbarība 7200 t/g, cietie kūtsmēsli 1950 t/g, šķidrie kūtsmēsli 360 t/g, graudi 550 t/g</t>
  </si>
  <si>
    <t>- biomasas (skābbarības, galvenokārt kukurūzas) bioloģiskai apstrādei līdz 44 t/dnn jeb 16000 t/ gadā, cietie kūtsmēsli 33 t/dnn jeb 12000 t/ gadā, piena sūkalas: 20 m3 /dnn jeb 7000 m3 / gadā, putnu mēsli: 8 t/dnn jeb 3000 m3 /gadā, kautuves atkritumi 5 t/dnn jeb 2000 t/ gadā, šķidrmēsli (liellopu) tai skaitā skābbarības sula līdz 33 t/dnn jeb 12 000 t/ gadā, šķidrmēsli (cūku) līdz 27,39 t/dnn jeb 10 000 t/ gadā.</t>
  </si>
  <si>
    <t>digestāts (no pēcfermentācijas tvertnes), kas netiek atkārtoti izmantots
procesā, tiek separēts, lai atsevišķi izdalītu sausos fermentācijas atkritumus no
šķidrajiem. Sausās frakcijas iznākums ir atkarīgs no pēcfermenterī esošās digestāta sausnas satura. Sausais digestāts tiek uzglabāts betonētā laukumā kaudzē, pēc tam transportēts uz dzīvnieku novietni un izmantoti kā pakaiši. Šķidrie fermentācijas atkritumi tiek atgriezti biogāzes ražošanas procesā.</t>
  </si>
  <si>
    <t>Projekta noslēguma laiks: 31                Decembris          2023</t>
  </si>
  <si>
    <t>Plānotā BNA pārstrādes iekārtu kompleksa jauda 20 854 t/gadā (Iekārtā ievadītais atkritumu apjoms 29 693 t/gadā, apglabājamie atkritumi pēc pārstrādes 8 839 t/gadā.</t>
  </si>
  <si>
    <t>Bioloģiski noārdāmo atkritumu pārstrādes rūpnīcas "Daibe" izveide</t>
  </si>
  <si>
    <t>Nav norādīts (nav detalizētas info KPVIS)</t>
  </si>
  <si>
    <t>Iekārtas tehnoloģiskais risinājums un pārstrādes jauda – nepārtrauktās plūsmas sausā anaerobā fermentācija, jauda (ievadītā) ~18500 tonnu gadā. Neto pārstrādes jauda vismaz 16 500 tonnas gadā.</t>
  </si>
  <si>
    <t>“Tādu bioloģiski noārdāmo atkritumu pārstrādes iekārtu izveide poligonā “Janvāri”, kas izmanto anaerobo pārstrādes metodi”</t>
  </si>
  <si>
    <t>Plānotā pārstrādes neto jauda 17 000 tūkst. t/gadā (iekārtā ievietojamais BNA plūsmas apjoms ~20.0 tūkst. t/gadā, apglabājamie atkritumi pēc pārstrādes ~3 tūkst. t/gadā).</t>
  </si>
  <si>
    <t>“Tādu bioloģiski noārdāmo atkritumu pārstrādes iekārtu izveide poligonā “Brakšķi”, kas izmanto anaerobo pārstrādes metodi”</t>
  </si>
  <si>
    <t>21 000 t/gadā.</t>
  </si>
  <si>
    <t>"Divu fāzu sausās anaerobas fermentācijas sistēmas izveide poligonā “Ķīvītes” organisko atkritumu pārstrādei"</t>
  </si>
  <si>
    <t>Projekta noslēguma laiks: 30                Septembris         2021</t>
  </si>
  <si>
    <t>Plānotā pārstrādes neto jauda vismaz 100 000 tūkst. t/gadā (iekārtā ievietojamais BNA plūsmas apjoms 125 tūkst. t/gadā, apglabājamie atkritumi pēc pārstrādes ~25 tūkst. t/gadā).</t>
  </si>
  <si>
    <t>Bioloģiski noārdāmo atkritumu pārstrādes iekārtas izveide poligonā “Getliņi”</t>
  </si>
  <si>
    <t>Projekta noslēguma laiks: 31                Oktobris               2023</t>
  </si>
  <si>
    <t>Plānotā pārstrādes neto jauda 18 500 tūkst. t/gadā (iekārtā ievietojamais BNA plūsmas apjoms ~ 19,0 tūkst. t/gadā, apglabājamie atkritumi pēc pārstrādes ~0,5 tūkst. t/gadā).</t>
  </si>
  <si>
    <t>“Bioloģiski noārdāmo atkritumu pārstrādes iekārtu izveide poligonā “Cinīši””</t>
  </si>
  <si>
    <t>Projekta noslēguma laiks</t>
  </si>
  <si>
    <t>Plānotās pārstrādes jaudas</t>
  </si>
  <si>
    <t>Projekta nosaukums</t>
  </si>
  <si>
    <t>Digestāta stabilizēšanai</t>
  </si>
  <si>
    <t>2012</t>
  </si>
  <si>
    <t>RAAC Pentuļi</t>
  </si>
  <si>
    <t>Dalīti savākto BNA pārstrādei/Digestāta stabilizēšanai</t>
  </si>
  <si>
    <t>SAP Janvāri</t>
  </si>
  <si>
    <t xml:space="preserve">Dalīti savākto BNA pārstrādei </t>
  </si>
  <si>
    <t>RAAC Kaudzītes</t>
  </si>
  <si>
    <t xml:space="preserve">Mehāniski atdalīto un dalīti savākto BNA pārstrādei </t>
  </si>
  <si>
    <t>31.12.2023</t>
  </si>
  <si>
    <t>SAP Daibe</t>
  </si>
  <si>
    <t>SAP Brakšķi</t>
  </si>
  <si>
    <t>Zaļo dārzu un parku atkritumu kompostēšanai</t>
  </si>
  <si>
    <t>30.09.2021</t>
  </si>
  <si>
    <t>SAP Getliņi</t>
  </si>
  <si>
    <t>BNA kompostēšanai</t>
  </si>
  <si>
    <t>RAAC Križevņiki</t>
  </si>
  <si>
    <t>RAAC Dziļā vāda</t>
  </si>
  <si>
    <t>31.10.2023</t>
  </si>
  <si>
    <t>SAP Cinīši</t>
  </si>
  <si>
    <t>n/a</t>
  </si>
  <si>
    <t>SAP Ķīvītes</t>
  </si>
  <si>
    <t>AAR kopējā BA pārstrādes neto jauda, tonnas/gadā</t>
  </si>
  <si>
    <t>SAP/RAAC kopējā BA pārstrādes neto jauda, tonnas/gadā</t>
  </si>
  <si>
    <t>Radītais mājsaimniecību bioloģisko atkritumu daudzums nešķirotu atkritumu masā, tonnas/gadā</t>
  </si>
  <si>
    <t>Kompostēšanas laukuma paredzētais izmantošanas mērķis</t>
  </si>
  <si>
    <t>Nodots ekspluatācijā, gads</t>
  </si>
  <si>
    <r>
      <t>Kompostēšanas laukuma platība, m</t>
    </r>
    <r>
      <rPr>
        <b/>
        <vertAlign val="superscript"/>
        <sz val="10"/>
        <color theme="1"/>
        <rFont val="Calibri"/>
        <family val="2"/>
        <scheme val="minor"/>
      </rPr>
      <t>2</t>
    </r>
  </si>
  <si>
    <t>Kompostēšanas laukumu pārstrādes jauda, tonnas/gadā</t>
  </si>
  <si>
    <t>Nodots/plānots nodot ekspluatācijā, gads/datums</t>
  </si>
  <si>
    <t>Uzstādītā un plānotā BA anaerobās pārstrādes neto jauda, tonnas/gadā</t>
  </si>
  <si>
    <t>SAP/RAAC</t>
  </si>
  <si>
    <t>Uzstādītās un plānotās bioloģisko atkritumu pārstrādes jaudas</t>
  </si>
  <si>
    <t>Lagūnas tipa krātuve. Alternatīvi: Digestāta pārstrāde - frakciju atdalīšana (separācija) un iegūtās
cietās masas žāvēšana un granulēšana, kā arī amonija sulfāta koncentrāta ražošana. Veicot
digestāta pārstrādi, ar trīspakāpju osmozes palīdzību tiek iegūts amonija sulfāta koncentrāts
līdz 15 000 t/gadā. Veicot digestāta pārstrādes pilnu ciklu, tiek saražotas digestāta granulas,
granulētā substrāta daudzums – līdz 12 000 t/gadā. Saražotais digestāts tiks izmantots līgumpartneru lauksaimniecības zemju mēslošanai, sausās
digestāta granulas un koncentrāts tiek realizēts brīvajā tirgū. https://www.eggenergy.eu/en/</t>
  </si>
  <si>
    <t>šķidrmēslu līdz 5000 t/gadā (13,7 t/dnn); putnu mēslu līdz 8500 t/gadā (23,3 t/dnn); kukurūzas skābbarības līdz 28000 t/gadā (76,7 t/dnn); graudaugu tai sk. biokviešu līdz 8000 t/gadā (21,9 t/dnn); zāles skābbarības līdz 10000 t/gadā (27,4 t/dnn); brāgas līdz 6000 t/gadā (16,4 t/dnn);zivju miltu ražošanas blakusproduktu līdz 2200 t/gadā (30,7 t/dnn); piena pārstrādes blakusproduktu līdz 9000 t gadā (24,7 t/dnn);cukurbiešu pārstrādes blakusproduktu līdz 1000 t (2,7 t/dnn); atstrādātais raugs līdz 150 t/gadā (0,41 t/dnn); ražošanas procesa atkritums rafinēšanas blakusprodukts līdz 400 t/gadā(1,096t/ dnn); sadzīves notekūdeņu dūņu līdz 4000 t/gadā un rūpniecisko notekūdeņu attīrīšanas procesu dūņu līdz 4000 t/gadā, piena pārstrādes notekūdeņu
flotācijas nosēdumu līdz 4200 t/gadā bioloģiskai pārstrādei. Kopā līdz 89900 tonnām substrāta apjomam gadā.</t>
  </si>
  <si>
    <t>graudu atsijas un dzirnavu putekļ</t>
  </si>
  <si>
    <t>graudi (milti)</t>
  </si>
  <si>
    <t>graudu milti, spraukumi</t>
  </si>
  <si>
    <t>biomasas (zāles skābbarības) bioloģiskai apstrādei 8 t/dnn jeb 3 000 t/gadā, graudu atsijas un dzirnavu putekļu (020399) līdz 22 t/dnn jeb 8 000 t/gadā un šķidrmēslu līdz 66 t/dnn jeb 24 000 t/gadā pārstrādei. Kopējais izejvielu jeb substrāta daudzums līdz 95.90 t/dnn jeb 35 000
t/gadā</t>
  </si>
  <si>
    <t xml:space="preserve"> kukurūzas skābbarība līdz 38,3 t/dnn jeb 14 000 t/gadā;
➢ zāles skābbarība līdz 7,94 t/dnn jeb 2 900 t/gadā;
➢ kūtsmēsli (020106) līdz 32,3 t/dnn jeb 11 155 t/gadā;
➢ melase no cukura ražotnēm (020499) līdz 20,5 t/dnn jeb 7 500 t/gadā;
➢ patēriņam nederīgi pārtikas produkti (Iepakotus pārtikas produktus, kuriem ir beidzies realizācijas termiņš, bojātā iepakojumā, un tādus atkritumus, kā bojātie dārzeņi, siers, maize, eļļa, desu atgriezumi, sulas, piena produkti ceptuvju, konditorejas izstrādājumu ražošanas atkritumus), kuriem nav nepieciešama termiskā apstrāde (020203; 020299; 020501; 020599; 020601; 020602; 020699; 020399; 200108; 200109; 191213; 200302; 161002; 200125) līdz 32,05 t/dnn jeb 11 700 t/gadā;
➢ pārtikas tauki un eļļas (200125) līdz 7,67 t/dnn jeb 2 800 t/gadā;
➢ glicerīns un glicerīna-ūdens maisījums (161002) līdz 2,58 t/dnn jeb 945 t/gadā.</t>
  </si>
  <si>
    <t>- kūtsmēslus līdz 1500 t/gadā (4,10 t/dnn), tai skaitā arī no putnu fermām;
- skābbarību (kukurūzas un zāles) līdz 10000 t/gadā (27,39 t/dnn);
- piena un pārtikas pārstrādes blakusproduktus (sūkalas, patēriņam nederīga pārtikas eļļa un tauki u.c.) līdz 10000 t/gadā (27,39 t/dnn);
- glicerīns, augu eļļas, alus un spirta ražošanas atkritumi – šķiedenis līdz 200 t/gadā (0,55 t/dnn);
- augu izcelsmes blakusproduktus (patēriņam vai apstrādei nederīgus materiālus) līdz 2 000 t/gadā (5,47 t/dnn);
- graudu milti: 200 t /gadā (0,55 t/dnn);
- notekūdeņu dūņas līdz 2500 t/gadā (6,84 t/dnn).
- Kopā līdz 26400 tonnām substrāta apjomam gadā</t>
  </si>
  <si>
    <t>Kausēti tauki un zivju eļļa, ko neizmanto kā dzīvnieku barību un taukvielu pārstrādei</t>
  </si>
  <si>
    <t>Pārtikas atkritumi un pārtikas ražošanas blakusprodukti</t>
  </si>
  <si>
    <t>Kukurūzas/ zāles skābbarība 12000 (020399)
Sūkalas   8000 (020501)
Cukurbiešu graizījumi  3500 (020499)
Graudu atsijas  1000 (020399)
Pārtikas (ēdnīcu) atkritumi 7000 (200109)
Dārzeņu pārstrādes atkritumi 1200 (020304)
Komposts 2000 (191213)
Melasse  5000 (020399)
Kafijas atkritumi 200 (020304)</t>
  </si>
  <si>
    <t>kukurūzas un graudaugu skābbarība 3000 t/gadā;
kūtsmēsli 5500 t/gadā; 
pārtikas uzņēmumu attīrīšanas iekārtu flotāts 1000 t/gadā; 
zaļā masa 800 t/gadā; 
melase 1800 t/gadā; 
graudi un atsijas 14 000 t/gadā; 
patēriņam nederīgi pārtikas produkti 5000 t/gadā; 
pārtikas eļļas un tauki 40 t/gadā; 
glicerīna un glicerīna-ūdens maisījums 100 t/gadā.</t>
  </si>
  <si>
    <t>Biogāzes ražošanā plānots bioloģiski pārstrādāt atkritumus: kūtsmēsli – līdz 14 750 t/gadā (t.sk., šķidrie – 12 000 t/gadā, sausie – 2750 t/gadā), 
kukurūzas skābbarība – līdz 16 000 t/gadā,
dārzeņu atlikumi – līdz 740 t/gadā, 
attīrīšanas iekārtu dūņas (flotāts) – līdz 5800 t/gadā, 
tauku un eļļas maisījums – līdz 1000 t/gadā, 
pārstrādei sagatavoti (homogenizēti) pārtikas atkritumi – līdz
15 010 t/gadā, 
alkoholisko un bezalkoholisko dzērienu (izņemot kafiju, tēju un kakao) ražošanas atkritumi (brāga, drabiņas) – līdz 2000 t/gadā,
atsijas un brāķētie graudi – līdz 6000 t/gadā,
ceptuvju un konditorejas izstrādājumu ražošanas atkritumi (maize) – līdz 150 t/gadā, 
sadzīves notekūdeņu attīrīšanas iekārtu (NAI) dūņas līdz 4000 t/gadā.</t>
  </si>
  <si>
    <t>Kukurūzas skābbarība - 15000 t/g;  
Kūtsmēsli - 13200 t/g, 
lucerna - 1500 t, 
graudaugu skābbarība - 1800 t; 
Pārtikas atkritumu masa no šķirošanas iekārtām (atkritumu klases 020203, 020299, 020304, 020399, 020499, 020501, 020599, 020601, 020602, 020699, 191213, 200108, 200109, 200201, 200302) - 8000 t/g, 
Pārtikā neizmantojami produkti no pārtikas ražošanas uzņēmumiem (atkritumu klases 020203, 020299, 020304, 020399, 020499, 020501, 020599, 020601, 020602, 020699, 191213, 200108, 200109, 200201, 200302) - 1400 t/g, 
Glicerīns (atkritumu klase – 161002), pārtikas eļļas un tauki (atkritumu klase 200125) - 600 t/g</t>
  </si>
  <si>
    <t>Saražotais digestāts, t/gadā</t>
  </si>
  <si>
    <t>Pievienotie dokumenti (ar saitēm)</t>
  </si>
  <si>
    <t>Uzņēmumi, kuriem izsniegta piesārņojošās darbības atļauja atkritumu kompostēšanai:</t>
  </si>
  <si>
    <t>Biogāzes stacijās pārstrādei atļautais 19. un 20. grupas atkritumu daudzums</t>
  </si>
  <si>
    <t>Latvijas Biogāzes asociācijas komentāri</t>
  </si>
  <si>
    <t>Burtnieku novads, Burtnieku pagasts, "Zemturi"</t>
  </si>
  <si>
    <t>OI līdz 12/29/2030</t>
  </si>
  <si>
    <t>262.not.</t>
  </si>
  <si>
    <t>ZEMTURI  ZS, SIA</t>
  </si>
  <si>
    <t>Jelgavas novads, Vircavas pagasts, "Bionārzbūti"</t>
  </si>
  <si>
    <t>OI līdz 6/9/2031</t>
  </si>
  <si>
    <t>Zemgaļi JR, SIA</t>
  </si>
  <si>
    <t>Auces novads, Bēnes pagasts, Bēne, Rūpniecības iela 2D</t>
  </si>
  <si>
    <t>OI līdz 3/13/2023</t>
  </si>
  <si>
    <t>221.not.</t>
  </si>
  <si>
    <t>Zemgales enerģijas parks, SIA</t>
  </si>
  <si>
    <t>Skrīveru novads, Veibēni 1</t>
  </si>
  <si>
    <t>OI līdz 7/16/2033</t>
  </si>
  <si>
    <t>Zaļās zemes enerģija SIA</t>
  </si>
  <si>
    <t>Mārupes novads, Jaunmārupe, biog.st. "Imaku ferma"</t>
  </si>
  <si>
    <t>OI līdz 1/27/2032</t>
  </si>
  <si>
    <t>Zaļā Mārupe, SIA</t>
  </si>
  <si>
    <t>Pārgaujas novads, Stalbes pagasts, Dalbe, "CSA poligons Dalbe"</t>
  </si>
  <si>
    <t>OI līdz 6/1/2029</t>
  </si>
  <si>
    <t>ZAAO ENERĢIJA, SIA</t>
  </si>
  <si>
    <t>Viļāņu novads, Viļānu pagasts, "Piziči"</t>
  </si>
  <si>
    <t>OI līdz 11/07/2031</t>
  </si>
  <si>
    <t>Viļānu selekcijas un izmēģinajumu stacija, AS</t>
  </si>
  <si>
    <t>Kokneses novads, Bebru pagasts, "Liellopu ferma"</t>
  </si>
  <si>
    <t>OI līdz 7/31/2023</t>
  </si>
  <si>
    <t>Vecsiljāņi, ZS</t>
  </si>
  <si>
    <t>Auces novads, Auces L/t, "Līgotnes"</t>
  </si>
  <si>
    <t>OI līdz 11/4/2028</t>
  </si>
  <si>
    <t>Vecauce, SIA LLU Mācību un pētījumu saimniecība</t>
  </si>
  <si>
    <t>Stopiņu novads, Ulbroka, Acones iela 10</t>
  </si>
  <si>
    <t>darbojas brīvā tirgū</t>
  </si>
  <si>
    <t>ULBROKA, SIA</t>
  </si>
  <si>
    <t>Rēzeknes novads, Janopole, "Ferma Staroščiki 1"</t>
  </si>
  <si>
    <t>OI līdz 3/14/2023</t>
  </si>
  <si>
    <t>SPRŪŽEVA M, SIA</t>
  </si>
  <si>
    <t>Mālpils novads, Sidgunda, "Niedras"</t>
  </si>
  <si>
    <t>SIDGUNDAS BIO, SIA</t>
  </si>
  <si>
    <t>Jelgavas novads, Sesavas pagasts, Eleja, "Lāses"</t>
  </si>
  <si>
    <t>OI līdz 7/15/2031</t>
  </si>
  <si>
    <t>RZS ENERGO, SIA</t>
  </si>
  <si>
    <t>Rīga, Dzintara iela 60</t>
  </si>
  <si>
    <t>RIGENS, SIA</t>
  </si>
  <si>
    <t>REKONSTRUKCIJA UN INVESTĪCIJAS, SIA</t>
  </si>
  <si>
    <t>Priekules novads, Priekule, "Nodegu skola"</t>
  </si>
  <si>
    <t xml:space="preserve">darbība ir pārtraukta </t>
  </si>
  <si>
    <t>PRIEKULES BIOENERĢIJA, SIA</t>
  </si>
  <si>
    <t>Kokneses novads, Bebru pagasts, "Kalnadomēni"</t>
  </si>
  <si>
    <t>OI līdz 11/19/2024</t>
  </si>
  <si>
    <t>Pilslejas, ZS</t>
  </si>
  <si>
    <t>Nīcas novads, Nīcas pagasts, "Līvi"</t>
  </si>
  <si>
    <t>OI līdz 10/5/2031</t>
  </si>
  <si>
    <t>Piejūra Energy, SIA</t>
  </si>
  <si>
    <t>Saldus novads, Pampāļu pagasts, "Auniņi"</t>
  </si>
  <si>
    <t>OI līdz 2/24/2032</t>
  </si>
  <si>
    <t>PAMPĀĻI, SIA</t>
  </si>
  <si>
    <t>Ilūkstes novads, Šēderes pagasts, "Asinovka"</t>
  </si>
  <si>
    <t xml:space="preserve">likvidēta 2019. gadā </t>
  </si>
  <si>
    <t>NOPA LTD, SIA</t>
  </si>
  <si>
    <t>Jelgavas novads, Zaļenieku pagasts, "Mežacīruļi"</t>
  </si>
  <si>
    <t xml:space="preserve">likvidēta 2020. gadā </t>
  </si>
  <si>
    <t>MC bio, SIA</t>
  </si>
  <si>
    <t>Jelgavas novads, Lielplatones pagasts, "Līgo"</t>
  </si>
  <si>
    <t>OI līdz 7/23/2030</t>
  </si>
  <si>
    <t>Līgo, Vintera Jelgavas rajona ZS</t>
  </si>
  <si>
    <t>Liepāja, Grobiņas pagasts, "Ķīvītes"</t>
  </si>
  <si>
    <t>OI līdz 11/1/2027</t>
  </si>
  <si>
    <t>LIEPĀJAS RAS, SIA,</t>
  </si>
  <si>
    <t>Bauskas novads, Mežotnes pagasts, "Mežotnes selekcija"</t>
  </si>
  <si>
    <t>OI līdz 9/20/2022</t>
  </si>
  <si>
    <t>LIELMEŽOTNE, SIA</t>
  </si>
  <si>
    <t>Ogres novads, Lauberes pagasts, "Rukši"</t>
  </si>
  <si>
    <t>OI līdz 3/28/2033</t>
  </si>
  <si>
    <t>LB ENERGY, SIA</t>
  </si>
  <si>
    <t>"Ošlejas", Jaunbērzes pagasts, Dobeles novads</t>
  </si>
  <si>
    <t>OI līdz 4/1/2025</t>
  </si>
  <si>
    <t>Latvi Dan Agro, SIA</t>
  </si>
  <si>
    <t>Limbažu novads, Katvaru pagasts, "Jaundzelves"</t>
  </si>
  <si>
    <t xml:space="preserve">likvidēta 2018. gadā </t>
  </si>
  <si>
    <t>JAUNDZELVES, ZS</t>
  </si>
  <si>
    <t>Līvānu novads, Turku pagasts, "Gandrs"</t>
  </si>
  <si>
    <t>OI līdz 5/31/2033</t>
  </si>
  <si>
    <t>INTERNATIONAL INVESTMENTS, SIA</t>
  </si>
  <si>
    <t>Limbažu novads, Limbažu pagasts, "Gravas"</t>
  </si>
  <si>
    <t>OI līdz 1/24/2022</t>
  </si>
  <si>
    <t>Grow Energy, SIA</t>
  </si>
  <si>
    <t>Stopiņu novads, Rumbula, "Getliņi"</t>
  </si>
  <si>
    <t>OI līdz 10/1/2027</t>
  </si>
  <si>
    <t>Getliņi EKO, BO SIA</t>
  </si>
  <si>
    <t>Vaiņodes novads, Vaiņodes pagasts, "Ērglīši"</t>
  </si>
  <si>
    <t>OI līdz 6/16/2031</t>
  </si>
  <si>
    <t>GAS STREAM, SIA</t>
  </si>
  <si>
    <t>Krimuldas novads, Lēdurgas pagasts, "Veckļaviņas"</t>
  </si>
  <si>
    <t>EKORIMA, SIA</t>
  </si>
  <si>
    <t>"A/S Balticovo", Iecavas novads</t>
  </si>
  <si>
    <t>OI līdz 12/15/2025</t>
  </si>
  <si>
    <t>Egg Energy, SIA</t>
  </si>
  <si>
    <t>Cesvaines novads, Cesvaines pagasts, el.stacija "Slovašēni"</t>
  </si>
  <si>
    <t>OI līdz 11/16/2031</t>
  </si>
  <si>
    <t>EcoZeta, SIA</t>
  </si>
  <si>
    <t>Saldus pagasts, "Jaunstraumēni"</t>
  </si>
  <si>
    <t>DRUVAS UNGURI, SIA</t>
  </si>
  <si>
    <t>Jelgavas novads, Lielplatones pagasts, "Līgo Jumis"</t>
  </si>
  <si>
    <t>OI līdz 12/16/2024</t>
  </si>
  <si>
    <t>Divjumi, SIA</t>
  </si>
  <si>
    <t>Jelgavas novads, Glūdas pagasts, "Vecsmildziņas"</t>
  </si>
  <si>
    <t>likvidēta 2020. gadā</t>
  </si>
  <si>
    <t>DAILE AGRO, SIA</t>
  </si>
  <si>
    <t>Ērgļu novads, Sausnējas pagasts,"Graudiņi"</t>
  </si>
  <si>
    <t>darbība ir pārtraukta 2021</t>
  </si>
  <si>
    <t>CONATUS BIOenergy, SIA</t>
  </si>
  <si>
    <t>Jelgavas novads, Līvbērzes pagasts, "Brakšķi"</t>
  </si>
  <si>
    <t>Brakšķu Enerģija, SIA</t>
  </si>
  <si>
    <t>Siguldas novads, Allažu pagasts, "Krastmalas"</t>
  </si>
  <si>
    <t>OI līdz 2/2/2022</t>
  </si>
  <si>
    <t>BP Energy, SIA</t>
  </si>
  <si>
    <t>Aglonas novads, Kastuļinas pagasts, Sopuškas, "Pakalni"</t>
  </si>
  <si>
    <t>BIOPLUS, SIA</t>
  </si>
  <si>
    <t>Sējas novads, "Jurku ferma"</t>
  </si>
  <si>
    <t>likvidēta 2016. gadā</t>
  </si>
  <si>
    <t>BIOPAB, SIA,</t>
  </si>
  <si>
    <t>Madonas novads, Sarkaņu pagasts, "Jaunlīci"</t>
  </si>
  <si>
    <t>BIOENERĢIJA-08, SIA</t>
  </si>
  <si>
    <t>Madonas novads, Kalsnavas pagasts, Jaunkalsnava, Rūpnīcas iela 15</t>
  </si>
  <si>
    <t>BIODEGVIELA, SIA</t>
  </si>
  <si>
    <t>Dobeles novads, Dobeles pagasts, "Kalna Oši"</t>
  </si>
  <si>
    <t>AS Ziedi JP (bij.. BIO ZIEDI, SIA)</t>
  </si>
  <si>
    <t>Vaiņodes novads, Vaiņodes pagasts, "Pūcītes"</t>
  </si>
  <si>
    <t>BIO FUTURE, SIA</t>
  </si>
  <si>
    <t>Dobeles novads, Auru pagasts, Kroņauce, "Pogas 1"</t>
  </si>
  <si>
    <t>OI līdz 8/4/2031</t>
  </si>
  <si>
    <t>BIO Auri, SIA</t>
  </si>
  <si>
    <t>Mālpils novads, "Bērzi"</t>
  </si>
  <si>
    <t>OI līdz 2/4/2033</t>
  </si>
  <si>
    <t>BĒRZI BIO, SIA</t>
  </si>
  <si>
    <t>Salaspils novads, "Jaunbajāri"</t>
  </si>
  <si>
    <t>OI līdz 2/7/2023</t>
  </si>
  <si>
    <t>BALTIJAS DĀRZEŅI, KS</t>
  </si>
  <si>
    <t>Tērvetes novads, "Jātnieki"</t>
  </si>
  <si>
    <t>OI ir atcelts 12.2021</t>
  </si>
  <si>
    <t>AGROFIRMA TĒRVETE, AS</t>
  </si>
  <si>
    <t>Tērvetes novads, Tērvetes pagasts, "Alusdarītava"</t>
  </si>
  <si>
    <t>OI līdz 4/29/2024</t>
  </si>
  <si>
    <t>Tukuma novads, Lestenes pagasts, "Saulīšu ferma"</t>
  </si>
  <si>
    <t>OI līdz 12/15/2031</t>
  </si>
  <si>
    <t>Agro Lestene, SIA</t>
  </si>
  <si>
    <t>Iecacas novads, "Latvall-Jaunlūči"</t>
  </si>
  <si>
    <t>OI līdz 7/5/2031</t>
  </si>
  <si>
    <t>Agro Iecava, SIA</t>
  </si>
  <si>
    <t>Gulbenes novads, Litenes pagasts, "Cemeri"</t>
  </si>
  <si>
    <t>OI līdz 1/19/2022</t>
  </si>
  <si>
    <t>Agro Cemeri, SIA</t>
  </si>
  <si>
    <t>Daugavpils novads, Skrudalienas pagasts, el.stacija "Skaista"</t>
  </si>
  <si>
    <t>AD Biogāzes stacija, SIA</t>
  </si>
  <si>
    <t>Daugavpils novads, Salienas pagasts, "Māras"</t>
  </si>
  <si>
    <t>likvidēta 2017. gadā</t>
  </si>
  <si>
    <t>ABGS, SIA</t>
  </si>
  <si>
    <t>Stacijas adrese</t>
  </si>
  <si>
    <t>statuss</t>
  </si>
  <si>
    <t>Ekspluatācijas sāk. Datums</t>
  </si>
  <si>
    <t>MK not.</t>
  </si>
  <si>
    <t>Uzstādītā jauda, MW</t>
  </si>
  <si>
    <t>Ražotājs</t>
  </si>
  <si>
    <t>ABGS</t>
  </si>
  <si>
    <t>Agro Cemeri</t>
  </si>
  <si>
    <t>Brakšķu Enerģija</t>
  </si>
  <si>
    <t>CONATUS BIOenergy</t>
  </si>
  <si>
    <t>Divjumi</t>
  </si>
  <si>
    <t>INTERNATIONAL INVESTMENTS</t>
  </si>
  <si>
    <t>LB ENERGY</t>
  </si>
  <si>
    <t>LIEPĀJAS RAS,</t>
  </si>
  <si>
    <t>MC bio</t>
  </si>
  <si>
    <t>NOPA LTD</t>
  </si>
  <si>
    <t>PRIEKULES BIOENERĢIJA</t>
  </si>
  <si>
    <t>REKONSTRUKCIJA UN INVESTĪCIJAS</t>
  </si>
  <si>
    <t>SIDGUNDAS BIO</t>
  </si>
  <si>
    <t>Vecauce LLU Mācību un pētījumu saimniecība</t>
  </si>
  <si>
    <t>ZAAO ENERĢIJA</t>
  </si>
  <si>
    <t>Viļānu selekcijas un izmēģinajumu stacija</t>
  </si>
  <si>
    <t>BALTIJAS DĀRZEŅI</t>
  </si>
  <si>
    <t>Zaļās zemes enerģija</t>
  </si>
  <si>
    <t>JAUNDZELVES</t>
  </si>
  <si>
    <t>BIOPAB</t>
  </si>
  <si>
    <t>Statuss</t>
  </si>
  <si>
    <t>27.12.2030</t>
  </si>
  <si>
    <t>OI līdz 12/29/2031</t>
  </si>
  <si>
    <t>Poligons</t>
  </si>
  <si>
    <t>Stopiņu novads, Rumbula, Kaudzīšu iela 57</t>
  </si>
  <si>
    <t>Līgo</t>
  </si>
  <si>
    <t>Notekūdeņu attīrīšanas stacija</t>
  </si>
  <si>
    <t>Kukurūzas skābbarība</t>
  </si>
  <si>
    <t>Uzglabāšana segtā betona tvertnē, pēc tam - izvešana uz laukiem</t>
  </si>
  <si>
    <t>10.11.2014.</t>
  </si>
  <si>
    <t>Piezīme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</si>
</sst>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4">
    <font>
      <sz val="11"/>
      <color theme="1"/>
      <name val="Calibri"/>
      <family val="2"/>
      <charset val="186"/>
      <scheme val="minor"/>
    </font>
    <font>
      <i/>
      <sz val="10"/>
      <name val="Swis721 BlkOul BT"/>
      <family val="5"/>
    </font>
    <font>
      <sz val="10"/>
      <name val="Arial"/>
      <family val="2"/>
      <charset val="186"/>
    </font>
    <font>
      <sz val="10"/>
      <name val="Arial Narrow"/>
      <family val="2"/>
      <charset val="186"/>
    </font>
    <font>
      <u/>
      <sz val="10"/>
      <name val="Arial Narrow"/>
      <family val="2"/>
      <charset val="186"/>
    </font>
    <font>
      <i/>
      <sz val="14"/>
      <color rgb="FFFF0000"/>
      <name val="Arial Narrow"/>
      <family val="2"/>
      <charset val="186"/>
    </font>
    <font>
      <b/>
      <u/>
      <sz val="10"/>
      <name val="Arial Narrow"/>
      <family val="2"/>
      <charset val="186"/>
    </font>
    <font>
      <sz val="9"/>
      <name val="Arial Narrow"/>
      <family val="2"/>
      <charset val="186"/>
    </font>
    <font>
      <vertAlign val="superscript"/>
      <sz val="10"/>
      <name val="Arial Narrow"/>
      <family val="2"/>
      <charset val="186"/>
    </font>
    <font>
      <i/>
      <sz val="14"/>
      <color rgb="FFFF0000"/>
      <name val="Times New Roman"/>
      <family val="1"/>
      <charset val="186"/>
    </font>
    <font>
      <b/>
      <sz val="10"/>
      <name val="Arial Narrow"/>
      <family val="2"/>
      <charset val="186"/>
    </font>
    <font>
      <b/>
      <vertAlign val="superscript"/>
      <sz val="10"/>
      <name val="Arial Narrow"/>
      <family val="2"/>
      <charset val="186"/>
    </font>
    <font>
      <sz val="12"/>
      <name val="Arial"/>
      <family val="2"/>
      <charset val="186"/>
    </font>
    <font>
      <sz val="12"/>
      <name val="Arial Narrow"/>
      <family val="2"/>
      <charset val="186"/>
    </font>
    <font>
      <b/>
      <u/>
      <sz val="14"/>
      <name val="Arial Narrow"/>
      <family val="2"/>
      <charset val="186"/>
    </font>
    <font>
      <b/>
      <u/>
      <sz val="12"/>
      <name val="Arial Narrow"/>
      <family val="2"/>
      <charset val="186"/>
    </font>
    <font>
      <i/>
      <sz val="10"/>
      <name val="Arial Narrow"/>
      <family val="2"/>
      <charset val="186"/>
    </font>
    <font>
      <b/>
      <sz val="14"/>
      <color indexed="10"/>
      <name val="Arial Narrow"/>
      <family val="2"/>
      <charset val="186"/>
    </font>
    <font>
      <sz val="10"/>
      <color rgb="FF0070C0"/>
      <name val="Arial Narrow"/>
      <family val="2"/>
    </font>
    <font>
      <u/>
      <sz val="11"/>
      <color theme="10"/>
      <name val="Calibri"/>
      <family val="2"/>
      <charset val="186"/>
      <scheme val="minor"/>
    </font>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b/>
      <vertAlign val="superscript"/>
      <sz val="11"/>
      <color theme="1"/>
      <name val="Calibri"/>
      <family val="2"/>
      <scheme val="minor"/>
    </font>
    <font>
      <sz val="10"/>
      <color rgb="FF000000"/>
      <name val="Times New Roman"/>
      <family val="1"/>
    </font>
    <font>
      <b/>
      <sz val="10"/>
      <color rgb="FF000000"/>
      <name val="Calibri"/>
      <family val="2"/>
      <scheme val="minor"/>
    </font>
    <font>
      <b/>
      <sz val="20"/>
      <color theme="1"/>
      <name val="Calibri"/>
      <family val="2"/>
      <scheme val="minor"/>
    </font>
    <font>
      <u/>
      <sz val="11"/>
      <name val="Calibri"/>
      <family val="2"/>
      <scheme val="minor"/>
    </font>
    <font>
      <sz val="11"/>
      <name val="Calibri"/>
      <family val="2"/>
      <charset val="186"/>
      <scheme val="minor"/>
    </font>
    <font>
      <b/>
      <sz val="14"/>
      <color theme="1"/>
      <name val="Calibri"/>
      <family val="2"/>
      <scheme val="minor"/>
    </font>
    <font>
      <b/>
      <sz val="16"/>
      <color theme="1"/>
      <name val="Calibri"/>
      <family val="2"/>
      <scheme val="minor"/>
    </font>
    <font>
      <sz val="11"/>
      <color rgb="FF00B050"/>
      <name val="Calibri"/>
      <family val="2"/>
      <charset val="186"/>
      <scheme val="minor"/>
    </font>
    <font>
      <u/>
      <sz val="11"/>
      <name val="Calibri"/>
      <family val="2"/>
      <charset val="186"/>
      <scheme val="minor"/>
    </font>
    <font>
      <sz val="12"/>
      <color rgb="FF000000"/>
      <name val="Roboto"/>
    </font>
    <font>
      <b/>
      <sz val="12"/>
      <color rgb="FFFFFFFF"/>
      <name val="Roboto"/>
    </font>
    <font>
      <sz val="12"/>
      <color rgb="FF222222"/>
      <name val="Roboto"/>
    </font>
    <font>
      <b/>
      <sz val="10"/>
      <color theme="1"/>
      <name val="Calibri"/>
      <family val="2"/>
      <scheme val="minor"/>
    </font>
    <font>
      <b/>
      <sz val="10"/>
      <color rgb="FF000000"/>
      <name val="Calibri"/>
      <family val="2"/>
    </font>
    <font>
      <b/>
      <vertAlign val="superscript"/>
      <sz val="10"/>
      <color theme="1"/>
      <name val="Calibri"/>
      <family val="2"/>
      <scheme val="minor"/>
    </font>
    <font>
      <sz val="11"/>
      <color theme="0" tint="-0.499984740745262"/>
      <name val="Calibri"/>
      <family val="2"/>
      <scheme val="minor"/>
    </font>
    <font>
      <b/>
      <sz val="11"/>
      <color theme="1"/>
      <name val="Calibri"/>
      <family val="2"/>
      <charset val="186"/>
      <scheme val="minor"/>
    </font>
    <font>
      <b/>
      <sz val="12"/>
      <color theme="1"/>
      <name val="Calibri"/>
      <family val="2"/>
      <charset val="186"/>
      <scheme val="minor"/>
    </font>
    <font>
      <sz val="11"/>
      <color rgb="FFC0000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D9E2F3"/>
        <bgColor indexed="64"/>
      </patternFill>
    </fill>
    <fill>
      <patternFill patternType="solid">
        <fgColor rgb="FF4472C4"/>
        <bgColor indexed="64"/>
      </patternFill>
    </fill>
    <fill>
      <patternFill patternType="solid">
        <fgColor rgb="FFB4C6E7"/>
        <bgColor indexed="64"/>
      </patternFill>
    </fill>
    <fill>
      <patternFill patternType="solid">
        <fgColor rgb="FF92D050"/>
        <bgColor indexed="64"/>
      </patternFill>
    </fill>
    <fill>
      <patternFill patternType="solid">
        <fgColor rgb="FFFFA3A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CBA9E5"/>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2"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style="medium">
        <color rgb="FFFFFFFF"/>
      </top>
      <bottom/>
      <diagonal/>
    </border>
    <border>
      <left/>
      <right style="medium">
        <color rgb="FFFFFFFF"/>
      </right>
      <top style="medium">
        <color rgb="FFFFFFFF"/>
      </top>
      <bottom style="medium">
        <color rgb="FFFFFFFF"/>
      </bottom>
      <diagonal/>
    </border>
    <border>
      <left/>
      <right/>
      <top style="medium">
        <color rgb="FFFFFFFF"/>
      </top>
      <bottom style="medium">
        <color rgb="FFFFFFFF"/>
      </bottom>
      <diagonal/>
    </border>
    <border>
      <left style="medium">
        <color rgb="FFFFFFFF"/>
      </left>
      <right/>
      <top style="medium">
        <color rgb="FFFFFFFF"/>
      </top>
      <bottom style="medium">
        <color rgb="FFFFFFFF"/>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6">
    <xf numFmtId="0" fontId="0" fillId="0" borderId="0"/>
    <xf numFmtId="0" fontId="1" fillId="0" borderId="0" applyFont="0">
      <alignment horizontal="center" vertical="justify"/>
    </xf>
    <xf numFmtId="0" fontId="1" fillId="0" borderId="0" applyFont="0">
      <alignment horizontal="center" vertical="justify"/>
    </xf>
    <xf numFmtId="0" fontId="19" fillId="0" borderId="0" applyNumberFormat="0" applyFill="0" applyBorder="0" applyAlignment="0" applyProtection="0"/>
    <xf numFmtId="0" fontId="25" fillId="0" borderId="0"/>
    <xf numFmtId="0" fontId="20" fillId="0" borderId="0"/>
  </cellStyleXfs>
  <cellXfs count="231">
    <xf numFmtId="0" fontId="0" fillId="0" borderId="0" xfId="0"/>
    <xf numFmtId="0" fontId="2" fillId="0" borderId="0" xfId="1" applyFont="1">
      <alignment horizontal="center" vertical="justify"/>
    </xf>
    <xf numFmtId="0" fontId="3" fillId="0" borderId="0" xfId="1" applyFont="1" applyAlignment="1">
      <alignment horizontal="left" vertical="justify"/>
    </xf>
    <xf numFmtId="0" fontId="3" fillId="0" borderId="0" xfId="1" applyFont="1">
      <alignment horizontal="center" vertical="justify"/>
    </xf>
    <xf numFmtId="49" fontId="3" fillId="0" borderId="0" xfId="1" applyNumberFormat="1" applyFont="1">
      <alignment horizontal="center" vertical="justify"/>
    </xf>
    <xf numFmtId="0" fontId="4" fillId="0" borderId="0" xfId="1" applyFont="1" applyAlignment="1">
      <alignment horizontal="left" vertical="justify"/>
    </xf>
    <xf numFmtId="49" fontId="2" fillId="0" borderId="0" xfId="1" applyNumberFormat="1" applyFont="1" applyAlignment="1">
      <alignment vertical="justify"/>
    </xf>
    <xf numFmtId="49" fontId="3" fillId="0" borderId="0" xfId="1" applyNumberFormat="1" applyFont="1" applyAlignment="1">
      <alignment horizontal="left" vertical="justify"/>
    </xf>
    <xf numFmtId="49" fontId="3" fillId="0" borderId="0" xfId="1" applyNumberFormat="1" applyFont="1" applyAlignment="1">
      <alignment vertical="justify"/>
    </xf>
    <xf numFmtId="49" fontId="4" fillId="0" borderId="0" xfId="1" applyNumberFormat="1" applyFont="1" applyAlignment="1">
      <alignment vertical="justify"/>
    </xf>
    <xf numFmtId="49" fontId="3" fillId="0" borderId="0" xfId="1" applyNumberFormat="1" applyFont="1" applyAlignment="1">
      <alignment horizontal="left" vertical="center"/>
    </xf>
    <xf numFmtId="0" fontId="5" fillId="0" borderId="0" xfId="1" applyFont="1" applyAlignment="1">
      <alignment horizontal="center" vertical="center"/>
    </xf>
    <xf numFmtId="49" fontId="4" fillId="0" borderId="0" xfId="1" applyNumberFormat="1" applyFont="1" applyAlignment="1">
      <alignment horizontal="left" vertical="justify"/>
    </xf>
    <xf numFmtId="49" fontId="3" fillId="0" borderId="0" xfId="1" applyNumberFormat="1" applyFont="1" applyAlignment="1">
      <alignment horizontal="center" vertical="center"/>
    </xf>
    <xf numFmtId="0" fontId="3" fillId="0" borderId="1" xfId="2" applyFont="1" applyBorder="1" applyAlignment="1">
      <alignment horizontal="center" vertical="center" wrapText="1"/>
    </xf>
    <xf numFmtId="0" fontId="7" fillId="0" borderId="1" xfId="2" applyFont="1" applyBorder="1" applyAlignment="1">
      <alignment horizontal="center" vertical="center" wrapText="1"/>
    </xf>
    <xf numFmtId="0" fontId="3" fillId="0" borderId="2" xfId="2" applyFont="1" applyBorder="1" applyAlignment="1">
      <alignment horizontal="center" vertical="center" wrapText="1"/>
    </xf>
    <xf numFmtId="49" fontId="3" fillId="0" borderId="1" xfId="2" applyNumberFormat="1" applyFont="1" applyBorder="1" applyAlignment="1">
      <alignment horizontal="center" vertical="center" wrapText="1"/>
    </xf>
    <xf numFmtId="49" fontId="8" fillId="0" borderId="2" xfId="1" applyNumberFormat="1" applyFont="1" applyBorder="1" applyAlignment="1">
      <alignment horizontal="center" vertical="center" wrapText="1"/>
    </xf>
    <xf numFmtId="49" fontId="3" fillId="0" borderId="1" xfId="1" applyNumberFormat="1" applyFont="1" applyBorder="1" applyAlignment="1">
      <alignment horizontal="left" vertical="center" wrapText="1"/>
    </xf>
    <xf numFmtId="49" fontId="3" fillId="0" borderId="1" xfId="1" applyNumberFormat="1" applyFont="1" applyBorder="1" applyAlignment="1">
      <alignment horizontal="center" vertical="center" wrapText="1"/>
    </xf>
    <xf numFmtId="0" fontId="9" fillId="0" borderId="0" xfId="1" applyFont="1">
      <alignment horizontal="center" vertical="justify"/>
    </xf>
    <xf numFmtId="0" fontId="10" fillId="0" borderId="0" xfId="2" applyFont="1" applyAlignment="1">
      <alignment horizontal="center" vertical="center" wrapText="1"/>
    </xf>
    <xf numFmtId="49" fontId="3" fillId="0" borderId="1" xfId="1" applyNumberFormat="1" applyFont="1" applyBorder="1" applyAlignment="1">
      <alignment horizontal="center" vertical="center"/>
    </xf>
    <xf numFmtId="0" fontId="3" fillId="0" borderId="2" xfId="2" applyFont="1" applyBorder="1" applyAlignment="1">
      <alignment horizontal="left" vertical="center" wrapText="1"/>
    </xf>
    <xf numFmtId="49" fontId="3" fillId="0" borderId="2" xfId="1" applyNumberFormat="1" applyFont="1" applyBorder="1" applyAlignment="1">
      <alignment horizontal="center" vertical="center" wrapText="1"/>
    </xf>
    <xf numFmtId="0" fontId="7" fillId="2" borderId="1" xfId="2" applyFont="1" applyFill="1" applyBorder="1" applyAlignment="1">
      <alignment horizontal="center" vertical="center" wrapText="1"/>
    </xf>
    <xf numFmtId="0" fontId="2" fillId="2" borderId="0" xfId="1" applyFont="1" applyFill="1">
      <alignment horizontal="center" vertical="justify"/>
    </xf>
    <xf numFmtId="0" fontId="3" fillId="2" borderId="1" xfId="2"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49" fontId="3" fillId="2" borderId="1" xfId="1" applyNumberFormat="1" applyFont="1" applyFill="1" applyBorder="1" applyAlignment="1">
      <alignment horizontal="left" vertical="center" wrapText="1"/>
    </xf>
    <xf numFmtId="49" fontId="3" fillId="2" borderId="1" xfId="1" applyNumberFormat="1" applyFont="1" applyFill="1" applyBorder="1" applyAlignment="1">
      <alignment horizontal="center" vertical="center" wrapText="1"/>
    </xf>
    <xf numFmtId="0" fontId="3" fillId="2" borderId="0" xfId="1" applyFont="1" applyFill="1">
      <alignment horizontal="center" vertical="justify"/>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49" fontId="10" fillId="0" borderId="4" xfId="2" applyNumberFormat="1" applyFont="1" applyBorder="1" applyAlignment="1">
      <alignment horizontal="center" vertical="center" wrapText="1"/>
    </xf>
    <xf numFmtId="0" fontId="3" fillId="0" borderId="0" xfId="2" applyFont="1">
      <alignment horizontal="center" vertical="justify"/>
    </xf>
    <xf numFmtId="49" fontId="10" fillId="0" borderId="0" xfId="2" applyNumberFormat="1" applyFont="1" applyAlignment="1">
      <alignment horizontal="center"/>
    </xf>
    <xf numFmtId="0" fontId="12" fillId="0" borderId="0" xfId="1" applyFont="1" applyAlignment="1">
      <alignment horizontal="center"/>
    </xf>
    <xf numFmtId="0" fontId="13" fillId="0" borderId="0" xfId="1" applyFont="1" applyAlignment="1">
      <alignment horizontal="center"/>
    </xf>
    <xf numFmtId="0" fontId="16" fillId="0" borderId="0" xfId="1" applyFont="1">
      <alignment horizontal="center" vertical="justify"/>
    </xf>
    <xf numFmtId="0" fontId="2" fillId="0" borderId="0" xfId="1" applyFont="1" applyAlignment="1">
      <alignment horizontal="center" vertical="justify"/>
    </xf>
    <xf numFmtId="3" fontId="0" fillId="2" borderId="0" xfId="0" applyNumberFormat="1" applyFill="1"/>
    <xf numFmtId="0" fontId="0" fillId="2" borderId="0" xfId="0" applyFill="1"/>
    <xf numFmtId="0" fontId="0" fillId="2" borderId="6" xfId="0" applyFill="1" applyBorder="1"/>
    <xf numFmtId="0" fontId="0" fillId="2" borderId="6" xfId="0" applyFill="1" applyBorder="1" applyAlignment="1">
      <alignment horizontal="left"/>
    </xf>
    <xf numFmtId="0" fontId="26" fillId="3" borderId="6" xfId="4" applyFont="1" applyFill="1" applyBorder="1" applyAlignment="1">
      <alignment horizontal="left" vertical="top"/>
    </xf>
    <xf numFmtId="0" fontId="27" fillId="2" borderId="0" xfId="0" applyFont="1" applyFill="1"/>
    <xf numFmtId="0" fontId="23" fillId="3" borderId="6" xfId="0" applyFont="1" applyFill="1" applyBorder="1"/>
    <xf numFmtId="0" fontId="21" fillId="2" borderId="6" xfId="0" applyFont="1" applyFill="1" applyBorder="1" applyAlignment="1">
      <alignment horizontal="left" vertical="top"/>
    </xf>
    <xf numFmtId="0" fontId="21" fillId="2" borderId="6" xfId="3" applyFont="1" applyFill="1" applyBorder="1" applyAlignment="1">
      <alignment horizontal="left" vertical="top"/>
    </xf>
    <xf numFmtId="0" fontId="0" fillId="2" borderId="6" xfId="0" applyFill="1" applyBorder="1" applyAlignment="1">
      <alignment horizontal="left" vertical="top"/>
    </xf>
    <xf numFmtId="0" fontId="23" fillId="3" borderId="6" xfId="0" applyFont="1" applyFill="1" applyBorder="1" applyAlignment="1">
      <alignment wrapText="1"/>
    </xf>
    <xf numFmtId="0" fontId="34" fillId="5" borderId="8" xfId="0" applyFont="1" applyFill="1" applyBorder="1" applyAlignment="1">
      <alignment vertical="center" wrapText="1"/>
    </xf>
    <xf numFmtId="0" fontId="35" fillId="6" borderId="9" xfId="0" applyFont="1" applyFill="1" applyBorder="1" applyAlignment="1">
      <alignment vertical="center" wrapText="1"/>
    </xf>
    <xf numFmtId="0" fontId="34" fillId="7" borderId="8" xfId="0" applyFont="1" applyFill="1" applyBorder="1" applyAlignment="1">
      <alignment vertical="center" wrapText="1"/>
    </xf>
    <xf numFmtId="0" fontId="36" fillId="5" borderId="10" xfId="0" applyFont="1" applyFill="1" applyBorder="1" applyAlignment="1">
      <alignment vertical="center" wrapText="1"/>
    </xf>
    <xf numFmtId="0" fontId="36" fillId="7" borderId="10" xfId="0" applyFont="1" applyFill="1" applyBorder="1" applyAlignment="1">
      <alignment vertical="center" wrapText="1"/>
    </xf>
    <xf numFmtId="0" fontId="35" fillId="6" borderId="12" xfId="0" applyFont="1" applyFill="1" applyBorder="1" applyAlignment="1">
      <alignment vertical="center" wrapText="1"/>
    </xf>
    <xf numFmtId="0" fontId="35" fillId="6" borderId="13" xfId="0" applyFont="1" applyFill="1" applyBorder="1" applyAlignment="1">
      <alignment vertical="center" wrapText="1"/>
    </xf>
    <xf numFmtId="0" fontId="35" fillId="6" borderId="14" xfId="0" applyFont="1" applyFill="1" applyBorder="1" applyAlignment="1">
      <alignment vertical="center" wrapText="1"/>
    </xf>
    <xf numFmtId="3" fontId="0" fillId="2" borderId="6" xfId="0" applyNumberFormat="1" applyFill="1" applyBorder="1" applyAlignment="1">
      <alignment vertical="top"/>
    </xf>
    <xf numFmtId="0" fontId="0" fillId="2" borderId="6" xfId="0" applyFill="1" applyBorder="1" applyAlignment="1">
      <alignment horizontal="left" vertical="top" wrapText="1"/>
    </xf>
    <xf numFmtId="3" fontId="0" fillId="2" borderId="6" xfId="0" applyNumberFormat="1" applyFill="1" applyBorder="1" applyAlignment="1">
      <alignment horizontal="left" vertical="top"/>
    </xf>
    <xf numFmtId="0" fontId="0" fillId="2" borderId="6" xfId="0" quotePrefix="1" applyFill="1" applyBorder="1" applyAlignment="1">
      <alignment horizontal="left" vertical="top"/>
    </xf>
    <xf numFmtId="3" fontId="32" fillId="2" borderId="6" xfId="0" applyNumberFormat="1" applyFont="1" applyFill="1" applyBorder="1" applyAlignment="1">
      <alignment horizontal="left" vertical="top"/>
    </xf>
    <xf numFmtId="3" fontId="0" fillId="2" borderId="6" xfId="0" applyNumberFormat="1" applyFill="1" applyBorder="1" applyAlignment="1">
      <alignment horizontal="left" vertical="top" wrapText="1"/>
    </xf>
    <xf numFmtId="14" fontId="0" fillId="2" borderId="6" xfId="0" quotePrefix="1" applyNumberFormat="1" applyFill="1" applyBorder="1" applyAlignment="1">
      <alignment horizontal="left" vertical="top"/>
    </xf>
    <xf numFmtId="3" fontId="0" fillId="2" borderId="6" xfId="0" quotePrefix="1" applyNumberFormat="1" applyFill="1" applyBorder="1" applyAlignment="1">
      <alignment horizontal="left" vertical="top"/>
    </xf>
    <xf numFmtId="0" fontId="0" fillId="2" borderId="0" xfId="0" applyFill="1" applyAlignment="1">
      <alignment vertical="center"/>
    </xf>
    <xf numFmtId="0" fontId="26" fillId="3" borderId="6" xfId="4" applyFont="1" applyFill="1" applyBorder="1" applyAlignment="1">
      <alignment horizontal="center"/>
    </xf>
    <xf numFmtId="0" fontId="37" fillId="2" borderId="0" xfId="0" applyFont="1" applyFill="1"/>
    <xf numFmtId="0" fontId="0" fillId="2" borderId="0" xfId="0" applyFill="1" applyAlignment="1">
      <alignment horizontal="right" vertical="top"/>
    </xf>
    <xf numFmtId="0" fontId="0" fillId="2" borderId="6" xfId="0" applyFill="1" applyBorder="1" applyAlignment="1">
      <alignment horizontal="right" vertical="top"/>
    </xf>
    <xf numFmtId="3" fontId="23" fillId="2" borderId="20" xfId="0" applyNumberFormat="1" applyFont="1" applyFill="1" applyBorder="1" applyAlignment="1">
      <alignment horizontal="left" vertical="top"/>
    </xf>
    <xf numFmtId="3" fontId="23" fillId="2" borderId="6" xfId="0" applyNumberFormat="1" applyFont="1" applyFill="1" applyBorder="1" applyAlignment="1">
      <alignment vertical="top"/>
    </xf>
    <xf numFmtId="3" fontId="23" fillId="2" borderId="6" xfId="0" applyNumberFormat="1" applyFont="1" applyFill="1" applyBorder="1" applyAlignment="1">
      <alignment horizontal="right" vertical="top"/>
    </xf>
    <xf numFmtId="0" fontId="21" fillId="8" borderId="6" xfId="0" applyFont="1" applyFill="1" applyBorder="1" applyAlignment="1">
      <alignment horizontal="left" vertical="top"/>
    </xf>
    <xf numFmtId="0" fontId="21" fillId="9" borderId="6" xfId="0" applyFont="1" applyFill="1" applyBorder="1" applyAlignment="1">
      <alignment horizontal="left" vertical="top"/>
    </xf>
    <xf numFmtId="0" fontId="21" fillId="10" borderId="6" xfId="0" applyFont="1" applyFill="1" applyBorder="1" applyAlignment="1">
      <alignment horizontal="left" vertical="top"/>
    </xf>
    <xf numFmtId="0" fontId="21" fillId="0" borderId="6" xfId="0" applyFont="1" applyBorder="1" applyAlignment="1">
      <alignment horizontal="left" vertical="top"/>
    </xf>
    <xf numFmtId="0" fontId="21" fillId="11" borderId="6" xfId="0" applyFont="1" applyFill="1" applyBorder="1" applyAlignment="1">
      <alignment horizontal="left" vertical="top"/>
    </xf>
    <xf numFmtId="0" fontId="23" fillId="13" borderId="21" xfId="0" applyFont="1" applyFill="1" applyBorder="1" applyAlignment="1">
      <alignment vertical="top"/>
    </xf>
    <xf numFmtId="0" fontId="23" fillId="13" borderId="21" xfId="0" applyFont="1" applyFill="1" applyBorder="1" applyAlignment="1">
      <alignment vertical="top" wrapText="1"/>
    </xf>
    <xf numFmtId="0" fontId="23" fillId="12" borderId="21" xfId="0" applyFont="1" applyFill="1" applyBorder="1" applyAlignment="1">
      <alignment vertical="top" wrapText="1"/>
    </xf>
    <xf numFmtId="0" fontId="0" fillId="2" borderId="0" xfId="0" applyFill="1" applyAlignment="1"/>
    <xf numFmtId="0" fontId="29" fillId="2" borderId="0" xfId="0" applyFont="1" applyFill="1" applyAlignment="1">
      <alignment vertical="top"/>
    </xf>
    <xf numFmtId="0" fontId="0" fillId="2" borderId="0" xfId="0" applyFill="1" applyAlignment="1">
      <alignment vertical="top"/>
    </xf>
    <xf numFmtId="0" fontId="21" fillId="2" borderId="0" xfId="0" applyFont="1" applyFill="1" applyAlignment="1">
      <alignment horizontal="left"/>
    </xf>
    <xf numFmtId="0" fontId="0" fillId="2" borderId="0" xfId="0" applyFill="1" applyAlignment="1">
      <alignment horizontal="left"/>
    </xf>
    <xf numFmtId="0" fontId="20" fillId="2" borderId="0" xfId="0" applyFont="1" applyFill="1" applyAlignment="1"/>
    <xf numFmtId="3" fontId="20" fillId="2" borderId="0" xfId="0" applyNumberFormat="1" applyFont="1" applyFill="1" applyAlignment="1"/>
    <xf numFmtId="2" fontId="20" fillId="2" borderId="0" xfId="0" applyNumberFormat="1" applyFont="1" applyFill="1" applyAlignment="1"/>
    <xf numFmtId="0" fontId="21" fillId="0" borderId="21" xfId="0" applyFont="1" applyBorder="1" applyAlignment="1">
      <alignment horizontal="left"/>
    </xf>
    <xf numFmtId="0" fontId="28" fillId="0" borderId="21" xfId="3" applyFont="1" applyFill="1" applyBorder="1" applyAlignment="1">
      <alignment horizontal="left"/>
    </xf>
    <xf numFmtId="0" fontId="21" fillId="0" borderId="21" xfId="3" applyFont="1" applyFill="1" applyBorder="1" applyAlignment="1">
      <alignment horizontal="left"/>
    </xf>
    <xf numFmtId="3" fontId="21" fillId="0" borderId="21" xfId="3" applyNumberFormat="1" applyFont="1" applyFill="1" applyBorder="1" applyAlignment="1">
      <alignment horizontal="left"/>
    </xf>
    <xf numFmtId="0" fontId="29" fillId="0" borderId="21" xfId="0" applyFont="1" applyBorder="1" applyAlignment="1">
      <alignment horizontal="left"/>
    </xf>
    <xf numFmtId="14" fontId="21" fillId="0" borderId="21" xfId="0" applyNumberFormat="1" applyFont="1" applyBorder="1" applyAlignment="1">
      <alignment horizontal="left"/>
    </xf>
    <xf numFmtId="14" fontId="21" fillId="4" borderId="21" xfId="0" applyNumberFormat="1" applyFont="1" applyFill="1" applyBorder="1" applyAlignment="1">
      <alignment horizontal="left"/>
    </xf>
    <xf numFmtId="0" fontId="21" fillId="4" borderId="21" xfId="0" applyFont="1" applyFill="1" applyBorder="1" applyAlignment="1">
      <alignment horizontal="left"/>
    </xf>
    <xf numFmtId="0" fontId="21" fillId="8" borderId="21" xfId="0" applyFont="1" applyFill="1" applyBorder="1" applyAlignment="1">
      <alignment horizontal="left"/>
    </xf>
    <xf numFmtId="0" fontId="21" fillId="11" borderId="21" xfId="0" applyFont="1" applyFill="1" applyBorder="1" applyAlignment="1">
      <alignment horizontal="left"/>
    </xf>
    <xf numFmtId="3" fontId="28" fillId="0" borderId="21" xfId="3" applyNumberFormat="1" applyFont="1" applyFill="1" applyBorder="1" applyAlignment="1">
      <alignment horizontal="left"/>
    </xf>
    <xf numFmtId="0" fontId="0" fillId="0" borderId="21" xfId="0" applyBorder="1" applyAlignment="1">
      <alignment horizontal="left"/>
    </xf>
    <xf numFmtId="0" fontId="20" fillId="4" borderId="21" xfId="0" applyFont="1" applyFill="1" applyBorder="1" applyAlignment="1">
      <alignment horizontal="left"/>
    </xf>
    <xf numFmtId="0" fontId="20" fillId="0" borderId="21" xfId="0" applyFont="1" applyBorder="1" applyAlignment="1">
      <alignment horizontal="left"/>
    </xf>
    <xf numFmtId="0" fontId="0" fillId="4" borderId="21" xfId="0" applyFill="1" applyBorder="1" applyAlignment="1">
      <alignment horizontal="left"/>
    </xf>
    <xf numFmtId="0" fontId="21" fillId="0" borderId="21" xfId="3" quotePrefix="1" applyFont="1" applyFill="1" applyBorder="1" applyAlignment="1">
      <alignment horizontal="left"/>
    </xf>
    <xf numFmtId="0" fontId="33" fillId="0" borderId="21" xfId="3" applyFont="1" applyBorder="1" applyAlignment="1">
      <alignment horizontal="left"/>
    </xf>
    <xf numFmtId="0" fontId="20" fillId="0" borderId="21" xfId="3" applyFont="1" applyFill="1" applyBorder="1" applyAlignment="1">
      <alignment horizontal="left"/>
    </xf>
    <xf numFmtId="0" fontId="33" fillId="0" borderId="21" xfId="3" applyFont="1" applyFill="1" applyBorder="1" applyAlignment="1">
      <alignment horizontal="left"/>
    </xf>
    <xf numFmtId="3" fontId="20" fillId="0" borderId="21" xfId="0" applyNumberFormat="1" applyFont="1" applyBorder="1" applyAlignment="1">
      <alignment horizontal="left"/>
    </xf>
    <xf numFmtId="0" fontId="20" fillId="0" borderId="21" xfId="0" quotePrefix="1" applyFont="1" applyBorder="1" applyAlignment="1">
      <alignment horizontal="left"/>
    </xf>
    <xf numFmtId="164" fontId="21" fillId="0" borderId="21" xfId="3" applyNumberFormat="1" applyFont="1" applyFill="1" applyBorder="1" applyAlignment="1">
      <alignment horizontal="left"/>
    </xf>
    <xf numFmtId="3" fontId="21" fillId="0" borderId="21" xfId="0" applyNumberFormat="1" applyFont="1" applyBorder="1" applyAlignment="1">
      <alignment horizontal="left"/>
    </xf>
    <xf numFmtId="0" fontId="0" fillId="0" borderId="21" xfId="0" applyBorder="1"/>
    <xf numFmtId="0" fontId="20" fillId="0" borderId="21" xfId="0" applyFont="1" applyBorder="1"/>
    <xf numFmtId="3" fontId="20" fillId="0" borderId="21" xfId="0" applyNumberFormat="1" applyFont="1" applyBorder="1"/>
    <xf numFmtId="0" fontId="0" fillId="4" borderId="21" xfId="0" applyFill="1" applyBorder="1"/>
    <xf numFmtId="0" fontId="0" fillId="3" borderId="21" xfId="0" applyFill="1" applyBorder="1"/>
    <xf numFmtId="0" fontId="20" fillId="3" borderId="21" xfId="0" applyFont="1" applyFill="1" applyBorder="1"/>
    <xf numFmtId="3" fontId="20" fillId="3" borderId="21" xfId="0" applyNumberFormat="1" applyFont="1" applyFill="1" applyBorder="1"/>
    <xf numFmtId="0" fontId="23" fillId="0" borderId="0" xfId="0" applyFont="1"/>
    <xf numFmtId="0" fontId="21" fillId="13" borderId="6" xfId="0" applyFont="1" applyFill="1" applyBorder="1" applyAlignment="1">
      <alignment horizontal="left" vertical="top"/>
    </xf>
    <xf numFmtId="0" fontId="21" fillId="14" borderId="6" xfId="0" applyFont="1" applyFill="1" applyBorder="1" applyAlignment="1">
      <alignment horizontal="left" vertical="top"/>
    </xf>
    <xf numFmtId="0" fontId="40" fillId="0" borderId="21" xfId="0" applyFont="1" applyBorder="1" applyAlignment="1">
      <alignment horizontal="left"/>
    </xf>
    <xf numFmtId="0" fontId="21" fillId="9" borderId="21" xfId="0" applyFont="1" applyFill="1" applyBorder="1" applyAlignment="1">
      <alignment horizontal="left"/>
    </xf>
    <xf numFmtId="0" fontId="21" fillId="0" borderId="21" xfId="0" applyFont="1" applyFill="1" applyBorder="1" applyAlignment="1">
      <alignment horizontal="left"/>
    </xf>
    <xf numFmtId="0" fontId="29" fillId="0" borderId="25" xfId="0" applyFont="1" applyBorder="1" applyAlignment="1">
      <alignment horizontal="left" vertical="center"/>
    </xf>
    <xf numFmtId="14" fontId="29" fillId="0" borderId="25" xfId="0" applyNumberFormat="1" applyFont="1" applyBorder="1" applyAlignment="1">
      <alignment horizontal="center" vertical="center"/>
    </xf>
    <xf numFmtId="0" fontId="29" fillId="0" borderId="25" xfId="0" applyFont="1" applyBorder="1" applyAlignment="1">
      <alignment horizontal="center" vertical="center"/>
    </xf>
    <xf numFmtId="0" fontId="20" fillId="0" borderId="26" xfId="5" applyBorder="1" applyAlignment="1">
      <alignment horizontal="left"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2" borderId="27" xfId="0" applyFill="1" applyBorder="1" applyAlignment="1">
      <alignment horizontal="center" vertical="center"/>
    </xf>
    <xf numFmtId="14" fontId="29" fillId="2" borderId="25" xfId="0" applyNumberFormat="1" applyFont="1" applyFill="1" applyBorder="1" applyAlignment="1">
      <alignment horizontal="center" vertical="center"/>
    </xf>
    <xf numFmtId="14" fontId="29" fillId="8" borderId="25" xfId="0" applyNumberFormat="1" applyFont="1" applyFill="1" applyBorder="1" applyAlignment="1">
      <alignment horizontal="center" vertical="center"/>
    </xf>
    <xf numFmtId="0" fontId="21" fillId="0" borderId="26" xfId="5" applyFont="1" applyBorder="1" applyAlignment="1">
      <alignment horizontal="left" vertical="center"/>
    </xf>
    <xf numFmtId="14" fontId="29" fillId="15" borderId="25" xfId="0" applyNumberFormat="1" applyFont="1" applyFill="1" applyBorder="1" applyAlignment="1">
      <alignment horizontal="center" vertical="center"/>
    </xf>
    <xf numFmtId="0" fontId="0" fillId="0" borderId="25" xfId="0" applyBorder="1" applyAlignment="1">
      <alignment horizontal="left" vertical="center"/>
    </xf>
    <xf numFmtId="14" fontId="0" fillId="0" borderId="25" xfId="0" applyNumberFormat="1" applyBorder="1" applyAlignment="1">
      <alignment horizontal="center" vertical="center"/>
    </xf>
    <xf numFmtId="14" fontId="29" fillId="16" borderId="28" xfId="0" applyNumberFormat="1" applyFont="1" applyFill="1" applyBorder="1" applyAlignment="1">
      <alignment horizontal="center" vertical="center"/>
    </xf>
    <xf numFmtId="0" fontId="29" fillId="2" borderId="25" xfId="0" applyFont="1" applyFill="1" applyBorder="1" applyAlignment="1">
      <alignment horizontal="left" vertical="center"/>
    </xf>
    <xf numFmtId="0" fontId="29" fillId="2" borderId="25" xfId="0" applyFont="1" applyFill="1" applyBorder="1" applyAlignment="1">
      <alignment horizontal="center" vertical="center"/>
    </xf>
    <xf numFmtId="0" fontId="20" fillId="2" borderId="26" xfId="5" applyFill="1" applyBorder="1" applyAlignment="1">
      <alignment horizontal="left" vertical="center"/>
    </xf>
    <xf numFmtId="0" fontId="0" fillId="2" borderId="25" xfId="0" applyFill="1" applyBorder="1" applyAlignment="1">
      <alignment horizontal="center" vertical="center"/>
    </xf>
    <xf numFmtId="14" fontId="29" fillId="17" borderId="25" xfId="0" applyNumberFormat="1" applyFont="1" applyFill="1" applyBorder="1" applyAlignment="1">
      <alignment horizontal="center" vertical="center"/>
    </xf>
    <xf numFmtId="0" fontId="20" fillId="0" borderId="29" xfId="5" applyBorder="1" applyAlignment="1">
      <alignment horizontal="left" vertical="center"/>
    </xf>
    <xf numFmtId="0" fontId="29" fillId="0" borderId="27" xfId="0" applyFont="1" applyBorder="1" applyAlignment="1">
      <alignment horizontal="left" vertical="center"/>
    </xf>
    <xf numFmtId="14" fontId="29" fillId="0" borderId="29" xfId="0" applyNumberFormat="1" applyFont="1" applyBorder="1" applyAlignment="1">
      <alignment horizontal="center" vertical="center"/>
    </xf>
    <xf numFmtId="0" fontId="29" fillId="0" borderId="27" xfId="0" applyFont="1" applyBorder="1" applyAlignment="1">
      <alignment horizontal="center" vertical="center"/>
    </xf>
    <xf numFmtId="0" fontId="21" fillId="18" borderId="21" xfId="0" applyFont="1" applyFill="1" applyBorder="1" applyAlignment="1">
      <alignment horizontal="left"/>
    </xf>
    <xf numFmtId="14" fontId="29" fillId="0" borderId="25" xfId="0" quotePrefix="1" applyNumberFormat="1" applyFont="1" applyBorder="1" applyAlignment="1">
      <alignment horizontal="center" vertical="center"/>
    </xf>
    <xf numFmtId="14" fontId="21" fillId="0" borderId="21" xfId="0" applyNumberFormat="1" applyFont="1" applyFill="1" applyBorder="1" applyAlignment="1">
      <alignment horizontal="left"/>
    </xf>
    <xf numFmtId="0" fontId="21" fillId="16" borderId="21" xfId="0" applyFont="1" applyFill="1" applyBorder="1" applyAlignment="1">
      <alignment horizontal="left"/>
    </xf>
    <xf numFmtId="0" fontId="21" fillId="15" borderId="21" xfId="0" applyFont="1" applyFill="1" applyBorder="1" applyAlignment="1">
      <alignment horizontal="left"/>
    </xf>
    <xf numFmtId="4" fontId="20" fillId="2" borderId="0" xfId="0" applyNumberFormat="1" applyFont="1" applyFill="1" applyAlignment="1"/>
    <xf numFmtId="0" fontId="21" fillId="19" borderId="6" xfId="0" applyFont="1" applyFill="1" applyBorder="1" applyAlignment="1">
      <alignment horizontal="left" vertical="top"/>
    </xf>
    <xf numFmtId="0" fontId="21" fillId="20" borderId="21" xfId="0" applyFont="1" applyFill="1" applyBorder="1" applyAlignment="1">
      <alignment horizontal="left"/>
    </xf>
    <xf numFmtId="0" fontId="20" fillId="0" borderId="26" xfId="5" applyFill="1" applyBorder="1" applyAlignment="1">
      <alignment horizontal="left" vertical="center"/>
    </xf>
    <xf numFmtId="0" fontId="21" fillId="0" borderId="26" xfId="5" applyFont="1" applyFill="1" applyBorder="1" applyAlignment="1">
      <alignment horizontal="left" vertical="center"/>
    </xf>
    <xf numFmtId="0" fontId="33" fillId="0" borderId="21" xfId="3" applyFont="1" applyBorder="1"/>
    <xf numFmtId="0" fontId="28" fillId="0" borderId="0" xfId="3" applyFont="1" applyFill="1" applyBorder="1" applyAlignment="1">
      <alignment horizontal="left"/>
    </xf>
    <xf numFmtId="0" fontId="43" fillId="0" borderId="21" xfId="0" applyFont="1" applyFill="1" applyBorder="1" applyAlignment="1">
      <alignment horizontal="left"/>
    </xf>
    <xf numFmtId="0" fontId="21" fillId="0" borderId="29" xfId="5" applyFont="1" applyBorder="1" applyAlignment="1">
      <alignment horizontal="left" vertical="center"/>
    </xf>
    <xf numFmtId="0" fontId="21" fillId="2" borderId="26" xfId="5" applyFont="1" applyFill="1" applyBorder="1" applyAlignment="1">
      <alignment horizontal="left" vertical="center"/>
    </xf>
    <xf numFmtId="0" fontId="21" fillId="0" borderId="0" xfId="0" applyFont="1"/>
    <xf numFmtId="0" fontId="31" fillId="12" borderId="21" xfId="0" applyFont="1" applyFill="1" applyBorder="1" applyAlignment="1">
      <alignment horizontal="center"/>
    </xf>
    <xf numFmtId="0" fontId="23" fillId="12" borderId="21" xfId="0" applyFont="1" applyFill="1" applyBorder="1" applyAlignment="1">
      <alignment horizontal="center" vertical="top" wrapText="1"/>
    </xf>
    <xf numFmtId="0" fontId="23" fillId="12" borderId="21" xfId="0" applyFont="1" applyFill="1" applyBorder="1" applyAlignment="1">
      <alignment horizontal="center" vertical="top"/>
    </xf>
    <xf numFmtId="0" fontId="22" fillId="12" borderId="21" xfId="0" applyFont="1" applyFill="1" applyBorder="1" applyAlignment="1">
      <alignment horizontal="center" vertical="top" wrapText="1"/>
    </xf>
    <xf numFmtId="0" fontId="30" fillId="12" borderId="21" xfId="0" applyFont="1" applyFill="1" applyBorder="1" applyAlignment="1">
      <alignment horizontal="center" wrapText="1"/>
    </xf>
    <xf numFmtId="0" fontId="23" fillId="13" borderId="21" xfId="0" applyFont="1" applyFill="1" applyBorder="1" applyAlignment="1">
      <alignment horizontal="center"/>
    </xf>
    <xf numFmtId="0" fontId="31" fillId="13" borderId="21" xfId="0" applyFont="1" applyFill="1" applyBorder="1" applyAlignment="1">
      <alignment horizontal="center"/>
    </xf>
    <xf numFmtId="0" fontId="23" fillId="13" borderId="21" xfId="0" applyFont="1" applyFill="1" applyBorder="1" applyAlignment="1">
      <alignment horizontal="left" vertical="top"/>
    </xf>
    <xf numFmtId="0" fontId="0" fillId="4" borderId="21" xfId="0" applyFill="1" applyBorder="1" applyAlignment="1">
      <alignment horizontal="center"/>
    </xf>
    <xf numFmtId="0" fontId="23" fillId="3" borderId="21" xfId="0" applyFont="1" applyFill="1" applyBorder="1" applyAlignment="1">
      <alignment horizontal="center" vertical="top"/>
    </xf>
    <xf numFmtId="0" fontId="23" fillId="3" borderId="22" xfId="0" applyFont="1" applyFill="1" applyBorder="1" applyAlignment="1">
      <alignment horizontal="center" vertical="top" wrapText="1"/>
    </xf>
    <xf numFmtId="0" fontId="23" fillId="3" borderId="23" xfId="0" applyFont="1" applyFill="1" applyBorder="1" applyAlignment="1">
      <alignment horizontal="center" vertical="top" wrapText="1"/>
    </xf>
    <xf numFmtId="0" fontId="23" fillId="3" borderId="24" xfId="0" applyFont="1" applyFill="1" applyBorder="1" applyAlignment="1">
      <alignment horizontal="center" vertical="top" wrapText="1"/>
    </xf>
    <xf numFmtId="3" fontId="0" fillId="2" borderId="16" xfId="0" applyNumberFormat="1" applyFill="1" applyBorder="1" applyAlignment="1">
      <alignment horizontal="left" vertical="top"/>
    </xf>
    <xf numFmtId="3" fontId="0" fillId="2" borderId="15" xfId="0" applyNumberFormat="1" applyFill="1" applyBorder="1" applyAlignment="1">
      <alignment horizontal="left" vertical="top"/>
    </xf>
    <xf numFmtId="0" fontId="35" fillId="6" borderId="11" xfId="0" applyFont="1" applyFill="1" applyBorder="1" applyAlignment="1">
      <alignment vertical="center" wrapText="1"/>
    </xf>
    <xf numFmtId="0" fontId="35" fillId="6" borderId="9" xfId="0" applyFont="1" applyFill="1" applyBorder="1" applyAlignment="1">
      <alignment vertical="center" wrapText="1"/>
    </xf>
    <xf numFmtId="0" fontId="34" fillId="7" borderId="11" xfId="0" applyFont="1" applyFill="1" applyBorder="1" applyAlignment="1">
      <alignment vertical="center" wrapText="1"/>
    </xf>
    <xf numFmtId="0" fontId="34" fillId="7" borderId="9" xfId="0" applyFont="1" applyFill="1" applyBorder="1" applyAlignment="1">
      <alignment vertical="center" wrapText="1"/>
    </xf>
    <xf numFmtId="0" fontId="34" fillId="5" borderId="11" xfId="0" applyFont="1" applyFill="1" applyBorder="1" applyAlignment="1">
      <alignment vertical="center" wrapText="1"/>
    </xf>
    <xf numFmtId="0" fontId="34" fillId="5" borderId="9" xfId="0" applyFont="1" applyFill="1" applyBorder="1" applyAlignment="1">
      <alignment vertical="center" wrapText="1"/>
    </xf>
    <xf numFmtId="0" fontId="0" fillId="2" borderId="16" xfId="0" applyFill="1" applyBorder="1" applyAlignment="1">
      <alignment horizontal="left" vertical="top"/>
    </xf>
    <xf numFmtId="0" fontId="0" fillId="2" borderId="15" xfId="0" applyFill="1" applyBorder="1" applyAlignment="1">
      <alignment horizontal="left" vertical="top"/>
    </xf>
    <xf numFmtId="3" fontId="23" fillId="2" borderId="17" xfId="0" applyNumberFormat="1" applyFont="1" applyFill="1" applyBorder="1" applyAlignment="1">
      <alignment horizontal="left" vertical="top"/>
    </xf>
    <xf numFmtId="3" fontId="23" fillId="2" borderId="7" xfId="0" applyNumberFormat="1" applyFont="1" applyFill="1" applyBorder="1" applyAlignment="1">
      <alignment horizontal="left" vertical="top"/>
    </xf>
    <xf numFmtId="3" fontId="23" fillId="2" borderId="16" xfId="0" applyNumberFormat="1" applyFont="1" applyFill="1" applyBorder="1" applyAlignment="1">
      <alignment horizontal="right" vertical="top"/>
    </xf>
    <xf numFmtId="3" fontId="23" fillId="2" borderId="15" xfId="0" applyNumberFormat="1" applyFont="1" applyFill="1" applyBorder="1" applyAlignment="1">
      <alignment horizontal="right" vertical="top"/>
    </xf>
    <xf numFmtId="0" fontId="38" fillId="3" borderId="16" xfId="4" applyFont="1" applyFill="1" applyBorder="1" applyAlignment="1">
      <alignment horizontal="center" wrapText="1"/>
    </xf>
    <xf numFmtId="0" fontId="38" fillId="3" borderId="15" xfId="4" applyFont="1" applyFill="1" applyBorder="1" applyAlignment="1">
      <alignment horizontal="center" wrapText="1"/>
    </xf>
    <xf numFmtId="0" fontId="26" fillId="3" borderId="16" xfId="4" applyFont="1" applyFill="1" applyBorder="1" applyAlignment="1">
      <alignment horizontal="center"/>
    </xf>
    <xf numFmtId="0" fontId="26" fillId="3" borderId="15" xfId="4" applyFont="1" applyFill="1" applyBorder="1" applyAlignment="1">
      <alignment horizontal="center"/>
    </xf>
    <xf numFmtId="0" fontId="37" fillId="3" borderId="16" xfId="0" applyFont="1" applyFill="1" applyBorder="1" applyAlignment="1">
      <alignment horizontal="center" wrapText="1"/>
    </xf>
    <xf numFmtId="0" fontId="37" fillId="3" borderId="15" xfId="0" applyFont="1" applyFill="1" applyBorder="1" applyAlignment="1">
      <alignment horizontal="center" wrapText="1"/>
    </xf>
    <xf numFmtId="0" fontId="0" fillId="2" borderId="18" xfId="0" applyFill="1" applyBorder="1" applyAlignment="1">
      <alignment horizontal="left" vertical="top"/>
    </xf>
    <xf numFmtId="0" fontId="26" fillId="3" borderId="6" xfId="4" applyFont="1" applyFill="1" applyBorder="1" applyAlignment="1">
      <alignment horizontal="center" wrapText="1"/>
    </xf>
    <xf numFmtId="3" fontId="23" fillId="2" borderId="18" xfId="0" applyNumberFormat="1" applyFont="1" applyFill="1" applyBorder="1" applyAlignment="1">
      <alignment horizontal="right" vertical="top"/>
    </xf>
    <xf numFmtId="3" fontId="0" fillId="2" borderId="18" xfId="0" applyNumberFormat="1" applyFill="1" applyBorder="1" applyAlignment="1">
      <alignment horizontal="left" vertical="top"/>
    </xf>
    <xf numFmtId="3" fontId="23" fillId="2" borderId="19" xfId="0" applyNumberFormat="1" applyFont="1" applyFill="1" applyBorder="1" applyAlignment="1">
      <alignment horizontal="left" vertical="top"/>
    </xf>
    <xf numFmtId="0" fontId="23" fillId="2" borderId="15" xfId="0" applyFont="1" applyFill="1" applyBorder="1" applyAlignment="1">
      <alignment horizontal="right" vertical="top"/>
    </xf>
    <xf numFmtId="0" fontId="0" fillId="2" borderId="16" xfId="0" applyFill="1" applyBorder="1" applyAlignment="1">
      <alignment horizontal="right" vertical="top"/>
    </xf>
    <xf numFmtId="0" fontId="0" fillId="2" borderId="18" xfId="0" applyFill="1" applyBorder="1" applyAlignment="1">
      <alignment horizontal="right" vertical="top"/>
    </xf>
    <xf numFmtId="0" fontId="0" fillId="2" borderId="15" xfId="0" applyFill="1" applyBorder="1" applyAlignment="1">
      <alignment horizontal="right" vertical="top"/>
    </xf>
    <xf numFmtId="0" fontId="23" fillId="2" borderId="18" xfId="0" applyFont="1" applyFill="1" applyBorder="1" applyAlignment="1">
      <alignment horizontal="right" vertical="top"/>
    </xf>
    <xf numFmtId="0" fontId="14" fillId="0" borderId="0" xfId="2" applyFont="1" applyAlignment="1">
      <alignment horizontal="center"/>
    </xf>
    <xf numFmtId="49" fontId="6" fillId="0" borderId="0" xfId="1" applyNumberFormat="1" applyFont="1" applyAlignment="1">
      <alignment horizontal="left" vertical="justify"/>
    </xf>
    <xf numFmtId="49" fontId="3" fillId="0" borderId="0" xfId="1" applyNumberFormat="1" applyFont="1" applyAlignment="1">
      <alignment horizontal="left" vertical="justify"/>
    </xf>
    <xf numFmtId="0" fontId="18" fillId="0" borderId="0" xfId="1" applyFont="1" applyAlignment="1">
      <alignment horizontal="left" vertical="top"/>
    </xf>
    <xf numFmtId="0" fontId="3" fillId="0" borderId="0" xfId="1" applyFont="1" applyAlignment="1">
      <alignment horizontal="left" vertical="justify"/>
    </xf>
    <xf numFmtId="0" fontId="17" fillId="0" borderId="0" xfId="1" applyFont="1" applyAlignment="1">
      <alignment horizontal="center" vertical="justify"/>
    </xf>
    <xf numFmtId="0" fontId="15" fillId="0" borderId="0" xfId="2" applyFont="1" applyAlignment="1">
      <alignment horizontal="center"/>
    </xf>
    <xf numFmtId="0" fontId="10" fillId="0" borderId="5" xfId="2" applyFont="1" applyBorder="1" applyAlignment="1">
      <alignment horizontal="center"/>
    </xf>
    <xf numFmtId="0" fontId="13" fillId="0" borderId="0" xfId="1" applyFont="1" applyAlignment="1">
      <alignment horizontal="center"/>
    </xf>
    <xf numFmtId="0" fontId="3" fillId="0" borderId="0" xfId="1" applyFont="1" applyAlignment="1">
      <alignment horizontal="left" vertical="center" wrapText="1"/>
    </xf>
    <xf numFmtId="49" fontId="3" fillId="0" borderId="0" xfId="1" applyNumberFormat="1" applyFont="1" applyAlignment="1">
      <alignment horizontal="left" vertical="center"/>
    </xf>
    <xf numFmtId="0" fontId="41" fillId="0" borderId="33" xfId="0" applyFont="1" applyBorder="1" applyAlignment="1">
      <alignment horizontal="center" vertical="center" wrapText="1"/>
    </xf>
    <xf numFmtId="0" fontId="41" fillId="0" borderId="30" xfId="0" applyFont="1" applyBorder="1" applyAlignment="1">
      <alignment horizontal="center" vertical="center" wrapText="1"/>
    </xf>
    <xf numFmtId="0" fontId="42" fillId="0" borderId="35" xfId="0" applyFont="1" applyBorder="1" applyAlignment="1">
      <alignment horizontal="center" vertical="center"/>
    </xf>
    <xf numFmtId="0" fontId="42" fillId="0" borderId="32" xfId="0" applyFont="1" applyBorder="1" applyAlignment="1">
      <alignment horizontal="center" vertical="center"/>
    </xf>
    <xf numFmtId="0" fontId="41" fillId="0" borderId="34" xfId="0" applyFont="1" applyBorder="1" applyAlignment="1">
      <alignment horizontal="center" vertical="center"/>
    </xf>
    <xf numFmtId="0" fontId="41" fillId="0" borderId="31" xfId="0" applyFont="1" applyBorder="1" applyAlignment="1">
      <alignment horizontal="center" vertical="center"/>
    </xf>
    <xf numFmtId="0" fontId="22" fillId="0" borderId="34" xfId="0" applyFont="1" applyBorder="1" applyAlignment="1">
      <alignment horizontal="center" vertical="center"/>
    </xf>
    <xf numFmtId="0" fontId="22" fillId="0" borderId="31" xfId="0" applyFont="1" applyBorder="1" applyAlignment="1">
      <alignment horizontal="center" vertical="center"/>
    </xf>
  </cellXfs>
  <cellStyles count="6">
    <cellStyle name="Hyperlink" xfId="3" builtinId="8"/>
    <cellStyle name="Normal" xfId="0" builtinId="0"/>
    <cellStyle name="Normal 2" xfId="1" xr:uid="{6E85389B-06DD-499B-AF6D-C36C96E92A52}"/>
    <cellStyle name="Normal 2 2" xfId="4" xr:uid="{39ECD592-AAFD-4A46-B312-A2FDFFB0F08B}"/>
    <cellStyle name="Normal 2 3" xfId="5" xr:uid="{CE56B0C9-92D1-497D-9006-A2FA0E67B427}"/>
    <cellStyle name="Normal_Sheet1" xfId="2" xr:uid="{59C9835C-D87F-4180-BB16-5E71152CBDAC}"/>
  </cellStyles>
  <dxfs count="1">
    <dxf>
      <fill>
        <patternFill patternType="solid">
          <fgColor auto="1"/>
          <bgColor indexed="65"/>
        </patternFill>
      </fill>
    </dxf>
  </dxfs>
  <tableStyles count="0" defaultTableStyle="TableStyleMedium2" defaultPivotStyle="PivotStyleLight16"/>
  <colors>
    <mruColors>
      <color rgb="FFA27B00"/>
      <color rgb="FFFFA3A3"/>
      <color rgb="FFCBA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olorStr">
        <cx:f>_xlchart.v5.3</cx:f>
        <cx:nf>_xlchart.v5.2</cx:nf>
      </cx:strDim>
      <cx:strDim type="cat">
        <cx:f>_xlchart.v5.1</cx:f>
        <cx:nf>_xlchart.v5.0</cx:nf>
      </cx:strDim>
    </cx:data>
  </cx:chartData>
  <cx:chart>
    <cx:plotArea>
      <cx:plotAreaRegion>
        <cx:series layoutId="regionMap" uniqueId="{EDBF0425-BB13-4354-903F-3DBA29F7371C}">
          <cx:tx>
            <cx:txData>
              <cx:f>_xlchart.v5.2</cx:f>
              <cx:v>AAR pēc reformas</cx:v>
            </cx:txData>
          </cx:tx>
          <cx:spPr>
            <a:solidFill>
              <a:schemeClr val="accent2"/>
            </a:solidFill>
          </cx:spPr>
          <cx:dataId val="0"/>
          <cx:layoutPr>
            <cx:regionLabelLayout val="none"/>
            <cx:geography cultureLanguage="en-US" cultureRegion="LV" attribution="Powered by Bing">
              <cx:geoCache provider="{E9337A44-BEBE-4D9F-B70C-5C5E7DAFC167}">
                <cx:binary>7H3JjuQ40uarFPI8iiIpcVGjq4Gm5Ht47BG5XASPJSVKpPb9NH2ZF+gnmHPf5/RjTtnvNeaxZYRn
ZHVWZwcGExigComkRDmlj2b22Wck889X/Z+u9M2m/KU3Oq3+dNX/9i6q6/xPv/5aXUU3ZlPtGXVV
ZlX2ud67ysyv2efP6urm1+ty06k0/JUg7Px6FW3K+qZ/95c/w9PCm2w/u9rUKkuPm5tyOLmpGl1X
v3PtxUu/XGVNWm+7h/Ck397tb+pWbd79srk2KvVVVZfqqsa/vZMb3Ta/pFm7ua7e/XKT1qoezob8
5rd3z+5898uvuz/zzZB+0TDqurmGvpTvIUowRZwwGwubuu9+0Vka3l8mfM8WtuO4lDqOY99evvvp
g42B7ttBqd8bze1YNtfX5U1VwSvd/vnY7dnAH1u/8z1UlXl3X8rLtiPfv7h91V+fI/GXP+80wMvv
tDwBa/dL/atLP4rVyZe/jzdJelP95/Fie4AVQpy6QnDmUnsXL4JtaEVYYCEczh/AucPrYWC/rJtU
Xal8o2EWPdzy0mx6Gb/vPGYHz+/c9Sbw/UcIJvofM0K253IuXM4cBznEZTtG6OxhQgQSDmUOQcIV
Dz99D6r6/cF8B8PbXruQ3Ta+AYQuAJsqV/o/6yodxB0O5mdjQp/bHd5jCAnkIpcTFyEbEHzqJ39o
OC/j9KTrDlhPrrwBxP7ahP/8n9ebJty0m1fwm3TPdcB+MEIOswXj5Dl+bA9iHMcuAMgYv7XAp/j5
t+P6V/PpZQCf9t1B8OmltwChGpNy0yT6lQIfcTlmjouZ6xK84yPpnu1ghjkVDvhKitlzA/zr49Ae
2n882j3tuwPg00tvAEDvy9+rV+GY2IXwRbkA8AhG30DnAFcRYJiEOcwRzgNEd+HNu6nU77rxl83u
vtsOYPetbwCr5Ze/J5vLrUt6DZJpM+EybNuPxvQ0KaB7ABfhHFFIDmyIe88BezKyn6OZ333QDqjf
ve8NwPxX/c9/JNWrpBJ8z8GYOLZjC062rOZ5SOR7GPIImAEYEQRJxw7Kf9XNdlwP0P8Bd/rQcQfF
xwe+AdS+/PfrzT//9+u4UvCglCDXZci1+Q4NdfZsmyFHYMLIPaRPaczdsNRPZn8vP2UHzZdvegPQ
rsovf6v065BUtocIdbiwGRge/yZQgsHajouA+2DM7uLoU3RX5eZ2YH/cJL/23EHx64U3gJzcNFXy
GrkFJA+cO0Q4NiPcBZb63JGCUXLGbcrAzVIqthLbU9juhvXQ9uN+9KHfDmQPzW8AsFmjL29eKfSB
PuYQUDwfIXlKcEBkA/+KQWdzbNehNn5A546R3o/rofHHIXvsuIPZY/sbAO1pTns3zV/6Pn9QpQbG
6SJbOIyDBEMIg+xuBy8HnCIVrg1CNRM7VOXHhvRyGvG07w5qTy/9JHDPReyn+vz/1y2+1lZuEXq5
7PLipR+V6311k7bqOmnK8ca8lnYhIF2iICwRWxCYn0+nL96zXQy1FZu4hEDsByL+NEDMyuxS/fN/
/K7g/PLk/dpzZ+p+vfCTE3entvJ/pdpy1iSN2bxGFrz1/Tam3HYEs3dRs4GsQVaEKAAG1TEXFMWn
qN2O6t/QLR767SD20PwG8PKzy5vXkgi36iAC/Z3d8+OnZmbvYRskKIKBYDsOJzu1sbthPYD4UtB6
2cge+u0A9tD8BgBb3uhXUuW3RAtAARImQEfiAojWc8RAlbCZix3EthWXp/Z1P6ifzGVffsoOlC/f
9BaA/ec/SrPRvxtZ/iBTg1ImdR2oZHIEf3zD1Ow9BnUYbsMFhjBlO05z2fzL8bxshI8dd6F7eOAb
QGvV6OsvUHh+FcFXCEptYnNg0VC93LFDDKBiAWUX5mwTo62A/9QUtwP7t2rQjx13UHtsfwOofflf
N8lrqUWc26DdurAkYJv3fCM7EBcwg4BHgVd+U9K8H9dP+s+Xn7ID58s3vQFsH1a4PJjDS6ThD/tP
iiHYIYw5iBM78i6sxrJdAUVqWKuFkU13vOfJze2qo98bzcve87HjDnCP7W8Aq311k3/5W/yfjXWg
6YH1fSUoT8kL3kMOdVxY1wPS4J2Y+9Rpbsez+f3hvAzWY8cdsB7b3wRY5vK1CigMTAgK0Y7gNpSc
d2rRzh5ITJwI+2UlaV/BuEb1xy3sseM3oN0/8C2A9uUf7Ze/pa9Q9WKgoGNIxBEijrNNBp6nCXAZ
7AwWGMAKHgIGubP2Y/9uXD9b9vrOY3YBffnH3gK8zfX4OtwTuCUiglAX1hRAZv4cXL4nQKZ3bfd2
5SPUqh+M706L39+O6qHppfj7HSd6120XvLvWNwDWenOdpa+DFhSwMHYdKEILm+wuGmB7YKFQOYG1
PCDH315+GvTuhvXH4Xrot4PXQ/NbAOzL38omfx3xebuyGEFx5C5327Eve09AQQUzyjmGtVe79rW+
G9dPpgkvP2UXzRd/6g1gexjC9ofX0KeBWwJu935zi9xT/unAonJQqCFjgJu+NcXtoP64Id712gHu
rvEtAKU36lXqzWyPA0wU2wIyAljpuJOq23uQqVMwUoFsclfefOo1D2+H9ZMm+OJDdoF86YfeAK5H
5Y368l+vQkwhtUNQk8ZoWwHaXZQMsDuwr4ozWEV3T22e4rodlv43komHfjvoPTS/AcDONvp1FiJD
pY4wyBKgQoS/qeiRPfCTUM5zIM9gkE3sVBy2g/o30LrvtgPWfesbwOoky18nVYdSwpaauHfqyQtr
HWFRKtgd5PHgO8luOe9uWD+b9L38lB0sX77pDUB7CrWh211Ur0FeBGx5QxxyhW91TlgxRzFsxIEt
Ay7elokeiMpdzvd1WD+3vvx7z9mB93u3vQ2Ar5tXoaYMlBiEYJcqhm1X2wV0T6kp2YNoCavLYacc
fmHHB3xwGNUD5j+e1D/0+xa/28e9CbwaDVusqvoVuAzfA/6yTRNd4Kd3O6ieYubsUULv0Lp1xU+J
zOnmflg/626/+6BvIP3OD74BjC822qgbAPk/73T5HiewNdwBRQ140Df7jGEPHZBV2DV+u4MVqlAP
Jnjndh8G9tD644b5tecOjl8vvAHgTlUIhfDXwQ1D/kBBJQW3ClWLnfTR2RNAhThsXN2uHiTbVTTP
rPNuXD+ZP96/3c5TdvB8+aa3gK1Run6ttegObKSDRRd0u8nqm53lDDb/OxSWqjPYYID5dnPBM3Dv
B7aDy90tP26hpy8/Zhfel+96A/iCI3qVrSHgcUEMB7IDGyZtArspnxOh7epuCju24OQVvtXLn2N7
O6iHph/H8r7bDnb3rW8Cq3KTfPmv1yo1MuK6cIoDhf3kdwcBPGVBbA90g23awiE1JWw3M7nYPAzt
Z5nQ95/0Da7f+8m3ADX4sVdKQGEtDWxrhTWKsMoG6iNbJJ8CjfcEA6IE+ygRgdoj3Sk7Pp698ZN+
93vP2QX58Ts8z3j/H4T4aWR6Nvw/enIVA9bjwDopCjvrXsgxofxBOAINAcGGvG8PhHg4Zuv7w/lO
4fj+eK5nQ/96atfrnFK1s8viyTFVj2d7+Zt6M7k9FOyHr96+IGyn2el6Ty9eijf3lxbXv70DWQb2
pwr0BLXtc55xk4etiHff+HmvG0hif3tH6B4sY4MFVCAU2OLuWJbu5vbKti4J64cFLOe/O7HlHeRD
ZR3BmWUgq8P2Pc65S517eajKmvtLBHbIIrh6u+QKamIPb3mU6SHM0scPdv/3X9LGHGUK3Aw82Iba
aH5333a0oOxv16bDFg+bwOEVQLwhQOdXmxM4EA5ux/8tz1JYxsxb7PO+jGQ+ZM6JjcNgHxYsqM9V
3jutHAwdZ0hxPasHEywjOsbznMbEi3DprDJeV9M20s4MocSSLCbByiZBcDRyFPtmGPtKqjDV7znN
lIxNrKXbDGQ/6eKmlMyM4VzxJjh3MlNOUU/LhUnDZJanupFl4H4eyrDx3aQgMh2g76jY+9C1lnCo
3CyOmsjjNE4ksdtM1in+2FUZNDms9qPEIhLn/SpM+tALW6v22jwuvCKrL0bN2WGaUibLyGBJssTI
Xoxaghe9bE14ELXWRNXWEpgN9tKwRpMssFpPp/GJG/QzpcZrK+/nrXE6KWJyIpKumeo2mhdYzfvQ
/UBVsOoL9t7Vwl5Evf0hG9lHVFoyVSOVcVzNxqo3U5xUy8ZqzzT8oGzDYmY5wXuGtS2jRuNJVKaz
YVAfE+N+KCNxYFB4JEQE75u7a17wTcHHyuO5yWXJeyIDM/b+aLnTiCHfYDODyPApUK2fKfUJgv3H
OBz8gLp+rVLmwzKItVVXPmzHJ2uOqlT2tCmmvMiQ1GVayKijiV+PyDoKx8LRkzqxxtZDyooXIHwW
87hCsZJFHNqAK6o6DxLufaqQfUwawo5qi1QrZSd+FFgXpjfBlLQW3hdDdNhE/bQgsbtw3JJPYpiE
i2hMmQQ0kolQtJvaLGp8OtghfLFmZlAWzQZSh1PLyqfOUE7HuGDzIXQjCcR0WRfpJ9wO+4VNjAwR
G6RO83EyuGpflH0qA22VEg3E8TMzXqY8PeybtPBGg05GV2+aJrqycjefER2sQJA/bMs8ljnqjoOy
9wZGFgHB2usHpCTtw5WK4X8aenXCPG3FsiX5tCFoFhNykVbkkGc1zLjIjwfHj7tunzfuKRdhMoHi
zfsizjYiKJlvIlEvqyhAvpu6At6z6A8HXPSLqu5hSuSjOdOuaRJZmsJdDxWz1GTMHSZV1xUfFGqL
WVaUYyTduqgu+na0ljrnn4Y6DyVFzijDEHkDbReZiBYNHQqZ6mqq49ySSW/mQdi2fjtoTztOOWG5
Ok5SxKeJVUlbF9gjxIW53UxD8GJezUe/iAvhDUnmxWUxh1xgGg+1koSXR6kgZ7SytScgmPnD0ExM
2U2UM4zS6smEGf5+cOt+pXF6ZBvLSyP80Yqa1lM0OadFuIpS56TvgkVJBj+y1YlJVo5DrtI+7WSZ
8nnMh9OGtudlaRU+dyI9sTpU+0FQSST60yaJkadEE+93lnOeZXXklWakXkP4KLu8byTNeSQNKVMZ
5/YB7goZEnAwYiymTcnzCQlbLwiDD4llbQIcl15AY9fP8iGVXWnmIFx0MhnraWLaFW6bYTI0eJ25
ZiHokMmqipXvpPWhZZJzHCZeEcJ36Hn4OevjGanbtcg5kTRt9+2yPXOzYFUXYjJot5asMOA1S/cM
DfWU4uQcrHEKS+FPmjx7nxX5Zy6Sedi0V47bTK3BrLu+lzEWE8sp3odNsQ6ZPlWF7Qdus+7rep51
9trVwxKnvSVH1s0N1TDXKhmgEuZSyWbpmJyQhs/cke3bWRFGMnAydto35NiodqrCeFOiAMmBoERa
VeFR3B+p3l1HpsOyhMWnsuZuKFUpzrVtL0IDrpZq64BYZjEqPu+zdsbjaNYUjT2z3TyRitWdDE2Y
yVZ09CyP9TGzG3uSiz71M6fL5MBMCF4sBX/rDOuw1ue4xqkkpluEbDCypsUkQv1RCFOzdKMzy87O
TaZPy6DxrLw5H0R8yYv4Y6eTUeKq99zIznxVp0fKZFK11rHD00nJb1TfTFwUH2qaTHk4JjLSH5WL
fBXlQhYklSnShXTMexbztbFyrw74QVlly4EFB0GYT7NYO15eiGnfhRfZgPc5ySYNEQuSQbCsbCIz
t6ll7vSrtie9DKl7lHFxEcAsXdoEVujVRQKmwjvpxtUJK4mHGiZJa5ZOHzfLvuQbm8dTwoN6qkQE
g7LAiRp1iN3uY5HiAzjzkvo2imM5uOFkVPYwSZzU8szYRgd5ZVZoZKHkDj5LegwjUf2xq6sj3Gp7
XqfR2s6ZDUDENwnBidSBe5mZ9mAUxYfaCgLfcsXHMIoKLxbmQ5kJdGz6QUlN+4VbaHwQ9EUHfpBW
C1DzlrGbrjPwDLgZFun2fWurBf+cmE9UqdZr04gsWF6uKoP8oI7YkRak95KQLEKs993QnfEc53NY
kBeCy9C5rJ0MS5foGmyULzqhp2mz9Z2BXS15ZLWSJM4yqINYsrT6xNo0nMSpBp9XZ+uEGuw7nZ5g
TYiMdQSfIe72SwcJJaO07KaBzlqvseyt14ZIWjRmHebj56rUgTTM7v3I6UopVHAaJOFa6UR8jhtS
SSsXRhqtnX42uC2EnCzAl1FB2LJ3B9uWNDNatrzuZVMbawk1+mMBibhMa75ss2T99KzXZ0zuCrxM
qcLo/uDdx7/+Zf1wmu/t+a9f27dH937921lm4L/dW7Z8+/Ger3uatwT38TjZHdZ8d/rvA9n8Ixef
8e1nacWD9HPLnJ3fpdrP05nHDvcsW8CqTMIpwiBbOJASvfvlnmSjPZfBIrHt0Yew0/l2ueYDyRZ7
CCSr7XmWdwdagqj8QLLpHjwDarMUlC1QJWG32MN7P4MGUosXSDacKQZv8pxlwxYll8NhYlDztWEo
kIo/ZdkoiesBDv1jfuuMsyht8lVp6VhWRPcTy67DFaJJuLJQBGQ7X47u8WBrPxKjp8UMl4MX1Iuy
WQRDflIHgQxKOqFpUkzTSlgea1spsgpme5UKWaVKJm4byXBs2AQ3FvEaXTQedi22RNGZyc2R1hpf
GEYOnXDwRpx8GKuU+E5rh9Ok6WKpmv3BmkRUMy9oULUaGvu9ViPydBjNqzysfauRxUDdmU7ToygS
ctB2vSpie80T6xT37L0mYyHbUgxgrBSvB9Ttt3DYlu+4wYpBDG9QtE4hGghW+LjPnKlb2h84s6op
BZbmMdRM6lJ4lZ36JnMvU5VtRrMZY/s6dOqpAycp22UuHVtNwducszJfON2gPBLZ1OusZIpCfawc
+4Cx1M8DfWPwx17bsZe7Yyt1RL0ha+H762ATRvmK5ZdR2srGCg46oo8zy5J2NC7qSvtV/p7zaEoQ
eICQ+AkX08KxZ2nZ+wIPM1b3nj1a68zJJqESwBaMvV/h3sgypJM0s3wnC+fYBDOXnVsF7yfFICDt
SCA1qtgspuCng/ayCqc6MV7HIAVSRSaLtp65yFwUaX0R74sY3SieHW0/chk5PnOHy9qlfh0NyybI
pymGSJOSSQJ8CwPPsWx22SJIRriex92Kt87aUZbf8bCWUc/fa8tdgF4/qxWkMLbt1Q5ZlNw+bmMu
rWi0feEEXmb4zIJZ58gxEPNAhUbabCRLDTeJpgaantZejdv9YmCO5CM9Sd676XmBE3+E6BfFR5pD
3iXMKlTUbwk8SDNroZJ04RoDvrifZc6HMHZ6ibtxmLQD82IOfEOlG83HKY9oDwTaPWO6JKvctqaG
cAEBvc1lVuJV6zjnbauWYyCT/MAkRDZVfQUJvc/5IAeQFBFaJH17XZ6HWbiqq/4sh4QUIlW8HKLM
t/IUUi4bVVM2xocUNZ8DK5s4SWTJLMgkYVk/qStSy1KrmR2J46CmWjohUl4ErMFPI7f2NEo+RH2f
eCV2PlUU04nVugnYHtpv+yKagaoDxJSq3DOC59M6S1dVDplsN2vz1OtT4D5miZrc60rg4rSSTbux
6ac08NvgUlXdDIJKvGgjrg4QNfsGYXvRuUAzTNMOx2nhlguU1vmkagrtBxDIFzg1kEWTNaoSyOJY
5PoVbsoDrtU5coxzZsLaOW2yg5o39cqN2mOI+BKVpdcqLTvk5fjEnege+EYB/ZNPI96vWLaKrGTV
N72kUXLWNJCettFVm51EaF1DTp0OxqNuskocNne4h0TgjekoE9yfh1W97SQHruRQfy44kghpkAl6
SHGHCWvPqZtKGgNPBzZQAd0qO3JQA/YgU8sx9ULyocPuZCBLzCd1OMwMR6dt2/s6KCSlG2C100YT
jyRXaZotRDHKvCESAScLnMAXELUtBM4RovPIgqO2WrO8m5SZmomikQlrZV9aXmNOcTHO+rSatbz0
NY8nFTnu0w+sg9xaf7KzOakRTPPCD9qzelzlSQCpXzaJEXBCdDSmx9VxFRQzpKMlrYV08LlFW58w
GZYHsBZo2irjBdia8QjNDLZWqiu9zD507ciz7FLa1ceox2BrwzHA5Kk68QsYnwrtepba8xEDh82P
IySOMpTLEXuRMpKOZpBRaCpwBen7tOjPMoY8yvtpnyTTsrZ9KyynObY8SpS0rSH2a9e5AB1lilKx
7EFPSWNf6WAShMOFwfO2AP2Afa6cdmm5gxyryivifNHX0SSGtKNKP2RlMhnK94qthYlkDBf6aWrF
0zI3clD6QAg16YWadUN4EXbqKOndha4mjb1UyRXkPDUHwhrTmaHUMwPoISOWuou8SrleW1YexEXI
5ArJK2eiQNIA5cirs4Wul0mQTPIs9ArzvhPqtB6A/xHtjyT8aJqNKTSoB8A0t2mEwKNEbe7bzj5o
MUWYzVrIa4zhE4Q/hdHnYuDeOHyu6viqSIBE92zWqWOF+VmZgjvsI9m65Lhssewhd2gJ9gB4SZNM
gj+pOiMT7sgGvIljPo/2CBGAzqx0KDxcNgekqtZR3PgCxYuiyo7jzvL7yA8HBtNqRmvIF0fifo6p
/njb5o4eKoJh2sTFEWvx1DkoRwVKGbJqkCyC3CsCkknjiNgr7IJMk0x7pOvhS0UX7WgvS7ecD6UG
H5SIeT3UHgqTU6qDGSSjB12nZc8+BfhjgA9700mSXtZ14SuIweNYytrOPNFcVuoirYU3dsCigTc3
tNv6DkmaPJUakruirmXHvSw+bdOtGkf3S3JiWOcbfcHiD2BBE1ZVMqnHNcqnql/gIFqE3SAbnF0m
UT6jaT01buMDfZOtughqs5+pftIpIvsORC4R7Lf0Ize9ZxB8WgVqTdP6YpK2LhhQeqiSCiY9JKq9
kpZhEOd0Mh+4WZa9vcxJCFoHBNJkPtrVrKnzqWH1IQL1hQ/9RLBVZV274F2jAkIWvUnB5WWKTkVl
T/uyBioxfDB1KktSSifNPBdsGndTARpQaPqJE5Z+BnIXhPdZE2ezoc/numLTLEuAslFPZPnCkHaN
A4ANcuzLwJ61RfuR1q6fjrzwsr6ah617kvV4v2AQgwwERlDSCoiecUZlbdzPoTPMg+A0TiM/o8hn
hpysrc4oDwSf0ypwN9HQnbE0vuwamOARBp2uH7wIDlxam8SdddwqPCc91aBoSJOFPbhOk3jGoE/A
Y4BIBnEYeX0Fgo3dNkd2pNpJloGL7pzG4xY1XhaGS160iUyvx7i/1pCOTWlLz4vQOQrcwu9hBgg0
zA2km9IK6FK3/X6TslimuD0J1ejhahYNLoTIcF/zUk10Lj5YOSiEIIvPSzH6YR/6qrNgUqjTRoDA
GEbDtW6r0HObLZsTVLruOYmLQ2CP8zAdTjiK9h3tnvYYe23fQeLfTRMVrxrwjmN7UKBVbZPPoS2u
67SdcJAgm3JYlp11XYbgJfME8vQK/EcB7qBZZXkvpBIfnK4DiiNHSOLGA5qzCYuyVLZBNqviKxrb
oMfpKR9APhbFe5ZcN609twsGQkDvkcqSg6DAluEBTT9pQAbM9MoBhQI1lddGGbxeB67osB8uLZXL
ITrWQz4L0nzVOHo/b/tpY+WHULaLZGUglAe2xKVs4Vx3Xxj6ESTvzM32c13Ou0RNanRAUb0wQ+XH
EcwNjsEllitrvFARWXXQNDJwWXk+BycNVlBJI3LpggbCA3vd2Z1n4AVE4vUknxWx8IvslLj2PLP6
Cw78MODBFP6VlgEJyTPs9V28jmzmNRdFJLzWvVY6m4GEKauhm48FWoboUxGziePmMG3OCGhTfaEX
AR6mWT3MNcBohPGGtoVIrM8Y+I2tSKjoJkud0yhbjA54VxwwH7g36JHaT8Z+ZfipzuZcnI1JCl+3
hOw/9aLW8ejgTNrO8kqVnSknXkLHqc7YMUjkCYhW5bTjg5c3IMeAGlg4+YeOWn4QXoGZLi0QRKox
9poOzS2g8ZFdH0PlYWYCZ5HinC4Kkx8S1MReTJKbpLP9WPQnxqYy7CCYKJODuAgshg69b8dW6FlW
y4Bk8uS4UQPIZCxRMhu3MgMcnrVk2vrQ5s5HwSMzgQB/VAz2acxyEClpIy3cw1TU56KKZVABFbmq
HS3NeBgmWuYtUC9Gpk6tPNe1ZFRzXwUXdgNUFLh1Fl2zfpQZZHFActy+AI+NvO23A9fpDfYxdTIv
7KAeY12nyXnNa6h7RN5YxKDCRAskFg5M3gSiFxzNGkkUbuqaA9NwICaB0GLmpDhJ+mXd2hP4Fzq8
IOegJg1r6uzHDRRH0pWbiQNWHBUoWVjDAKQr99SYnXSBlhYPvKQG6pIs+s6VCWrWMNsnWQqWwqlX
MSqzmPju0HnBuCL1ADlbO2n64Lzo2+nodn4Sc09Aiktw6EEN4JBXjadaNB1VvTZrUR9CsITAAnEo
UHPEwlWP3tdsS37n3VhvkkHLKmgWauhPQor3af45jHMZBMsW2EYGQa0GZ9Gmn/VmBNtU8IJjfNYH
4dym0SyKjcwz45epOKjyYB26fmJByknaucb1HAswp5iuqjDzMAPdGkiKGZe8s1eaXCim5gl/jyFZ
0sGlcQOoB7RznNFzhGCqdqNPss+xTqYq0wcRqFQ8PcFiU0GdTRSZl9tXIG1L4m5SvBoCMTNSaeD9
03Ga2GdQsjuKoTbVxAukEsg3j5r2IgcORul+UoCgWtaTgH5ow2gyMojYUAQba/iqgfEaR0hXxKBm
ecLqZV+ftUCbUVzJEFxFZZ1SEP27DvLgnEzxkHitBV+3ciXS78cigaAsfAx6Wth/tCwN6enhAPjE
PJyOiM+cwJ3WOfOyqoNsKZyWUTvLkZmVYm2Qe9mOQF0094d0nCTpPAZ6RYZ1noQew2d0qDzHhgUA
lywpIZ5fQ+F7aqWJZ1dzNZYzrtRiSLvpyPWEuuG6JJ0nalsm2YnqmpVmE5o1y5FCYYLU/jDWMzAM
j40bDhSeaOxBTW3GgGDx1Mwj1QOTBPm2hqynqvYZKNYC3M6wL9ITqqx5YqeSQa3EcY/KkvsFgcIA
BVJt6QM3cj82CIqCQQIhWUgNtGOwcsl6ckCg+pQAhk3WLMammdr6gjifSz2uB+NIOylneWT7ysmA
bKn9tukCr2uyelJn8YK45WGcRem0LALfbq1LGqtjbeWzPgAv2VkUqnNODUKEFUyUEacD+T/EnVmO
5DiXpbfSG1BBEzW8arLZh/AhhhfCw8NDIimKkiiKlLZRW+qF9bFEo+uvemh0PTWQMGREppubaeC9
95zvULwKO+/gphX+KdaCCUewT7Fk8H0q7Wif57S1FZy0sLKL97iZtfH96VOmb2xIveOS5bUK5LNo
6SXzJvSH/hvttyoh5BBgenFGnmn0d4b+jsa00al55vnyNKPhzHkGk00cvHk7WtfvpVaPLrkucOn2
bGlGLH5xpg94zlZBbI7S4h2nxNxlg+cN1We28WER6L+34Rl6WbF96uUES2aLMF3ppZJcFV6M1VkF
nxkxqFL9OdrQHA7jqcURKnL302JtDdusUpgRcnIJdl7s+2fUZ/VOoJVTidr54XBt+Dhu43BZMNa3
1FXj4Io5ih58T37HmlDM2ynssi+l9MHGU0VyqFd8bYJRVvtqyrtg3rUzbpS7kyDqJeSmCPfz1ncP
dPuRrApa8U6qYfjhLz1mnrEYtS3WmDdtSuo22l53mZ26aK5j2sNWfe0zc8A2yoW1P/P4a+v/bD4/
0E0cNSHPGo6e83lDjK6GsFzhPPFQlamdnlKoQe0gqkBlN+aZD9BbNba3Z8W6LbX91vvpo+mL0NYq
z0pmPyym1zn4BithOnsLOYoRlsDiy8bavC9Hte5lO9TUs38HlbZVv0xJNfjJCkPHnDeQB5cbwwL3
d13q1vNPr8n0xtM//jbVyqLtnEMcFS+hda8wuHbhLk9dHhyT1tsKFYlrl01fUfwV8aCIYnFNMWq7
xTUKdgRrKaYHzP3JvqMbSZ+SbYYr1uK32V9Mee+EZ6gMLVb2qHCoDrMfYeI/GHtSvT67CWrWNDaJ
PY3rAzqM2ncjmuLt4Bn/vMNyZcn6t2t79NvxyYRnNftVG6EHgxhq5ROb4pcpEjh4L/ugjkHyhwty
mMkR+5cevIxWEGbqbP2ZxFPhCY6q+4xk3LcE94GLUeRHV7XtHX1I1IMZBnyOviCJ/0ph9PYtWto+
z35tU1vl9OyvYRmn6rzwHXuI4dvsQ+Xb/HWm5aT9Mg2rxFy96fuIsk+9v/AsrpL+CL2uwYj9T6X0
J/7d0/zAYgycfn8kQ4QKjA6C/A6Z4UW/NamFb8XRMaboEn1VMr03Jv7r1lvipSMUtKBiUXBAb/8A
jgOCLEa0dP9BMT2vaPODUFaDVieMQ4XS38J+i4uwXvFGuBqellFAU+vcBzCLt9ZbHRYu/K7MS99m
Mb9HXH/Mwn5N81JEMyazvS+hYEdDVhL5K9xr6x0gD1YhbUsZjw3w/AKlccK9QjWkDE/WYpdnS7bL
YODeoPGADFuOZP4+gGOIt/GCH7/4XLxbjIx+eAxdfkzy68aXa7pBol5uTpLDBkzBRqyaZlW6nT3H
9EUSdiHogbvlu6jhtaCdnlICDqK/zfY9tmWs/0yzfljnV0lROzHTyhjtcrqXwsUv0t5CDFtRRy8h
m9ZCDNNYJuFabpTMZT52R/jC3TGDK6t9g2GQPHWzvIQCZxwRh2Igv/Mtv3h9XuWTel1d/2eE4uOF
6mWAtRuztta3iX8a2x4CqGd5lzYB6Ap0X+Fw6rRfrytsWKlLHIjKhNslJhmavBnttsFJQwObRJhl
x5Lz51i8a18VoEyqcHpXXXqkw/TqlMW98SnJLx2qh7H/icNxWZLDNryT+E0Q3Kk8hvDwIdVUbwJl
i8Nq7KZC+34dduutJRCtc3fClEytebEC64SKs8pmZS+mpOjDvOF7/pDRFCvnL548y90vsvmTQ/Tg
e48lfDmkwfT1j/PWnzfqjjYkRaLzRs/ZlQSsDHCKwvybnk3NPPsWrQcvF5Xft9WC5kSQYmyTuk8x
WbGx2vivVrzvmDk68isnWPyy4PlO32j+NcBQ4P3e9GRoTAtHJOte8tH/wyw7JYuZTyafXT0EZK5E
AlhBwvDW6UHDSM6MeO96d97G8IYe/UmHcMP7NrVlSnHbwxI96wG114a71/R3XoRGOFSB7oNmEFl4
3kI4GkF045n3MLXZa7fDhcAgjrtPxo9zj17NgxO6agMxL0uvxmvHE0/y7wFf1APjWBnY8EOm7H0x
u8X6MjzFooGx2kHI2D5sx4p9Hs4omtuzdljgM86+p0sQ13vK0Y7m0Un2aYRq5g5RiK5ZdktQL/gF
2fRPOzlBFurRlgRPHgzUyHQN20620+d+VsUAXgokzf2na39WNbCvtnDteoBvdWiz7RyrtABfdJZQ
nLwhqHQaYQBNv0Nt1fOeFHKxjTO0aKHppfzHFnqneAnHwht6yBXz/n0E2OE6r7v88wI1lRY996+c
5s8sAjgTgw2aZ7AM0VrlCTt4aEbbtG8Cut9Cao5i7Zop+rSo+LBpYNzO48F0nDSRHz7myfiaYFWZ
z2M66UIN2e9kjothBF2GOaSMtvYvX3Hni8sohx8z8z7FstVji94HCm4ISbT1YGHITqJ6c/fmXPY9
64wqwxUt4Abbvx3HasghOi36aDLS+LWeusINJzIZdKQorFFXaXeeDcrczC9dgiVodKWm9ooDf93E
VDP2Y4DjlnNSdmoqoy6smRnqCeJziKtl8s1BYB1aV1HNpnF951fEIxh+eoVmdcMNAYnnNqeMn7zM
kCKcqnjEsBwJ0R43111IMrSHkKzPweT9oR6HuQ/4pfQ6Sq8pVfXkL/mVxn5/Mal9XLx5P9JgUUUg
bnILgtftfhe7ZDhC7ifVSG59nM2vwmpISQKqMNgWYF45muB2P9nVg0btckhcCcWd0dvk6MnoG2+1
akKZHNUGwXBP8QFY53dNe3WEupoI4w5kRqnfkm97a5pJpJ/YAQl8GRymB3FaJhqfMzpcNwfipduu
DoDKNNFHtdOfTs+6mWZU8ynF7A7C8J8XX+F29yYMfX6/fPOZn1+SXb7F4q0d0/7FT0+T2seKtOQ5
6mJ+CPIK+PMtsut67LL17wIQEwyJOUnQdZU2KbllU1yM1tjj4uH8TDkUo4T0KJT5Op93nYfNwmBV
bDA21kmc7brRWmdDHfg7PQs1rmWaSoBeS7SdxWIqkC1Y7cOuPQwUVSDFsSjjGIdQ4Gp36fhGunQ6
5et0FREISxBUuHvT+OC5iRzw0d7NYsLa56Qe8VSqgqfBNfdAOeCCxm0NbqsAJUIyNOA22bO6FfNU
zRuoRcs2GCzTKot9FfyipDn1qeubPPqbKfBXRmlW0DGB6ujURwp3k8thrNbdpk0W2Ucil+wMRI6d
AFV85jkuSKNxINTq8L647C/ZGP+QeTxc87sI1aPhW2yM9spCZQhQQxL0SgLdplrN/rQrT506iOc0
c2mdWv+9V1FezdizAEwUrOkhxnW9duFRpR3OXJgf8hGuXmr78ZTc79K5tklsziMfSNFHqYLinOeH
xbCb1+UFH/b98hTttHvgcj/wu93FWvY7cXnU0Cn6s4YfOBX5u8jc3ZQOy6wdhmvc/ulbL38hbWEX
ifYbvOlA+x9rBPqRoAKI8T1bvfiQd/wnWwNTapPoKozxgQRfFxxOfNCJRU9sxjob81gcRQbn0riB
HQTgqEMiIWLkPH1nEjynt1zWFD4XtrpcD7nu343Cz1Hfs6XOOlZrMV8cV/sxpkElhu6P0vIFnX5e
Yl0GNpTSJ/CNH14ASzJ3446GDMLchKtwiumGQbp7BJCK9roLn3K525I4wAFOdW9rBLYuMeQGp4U+
LXmIdZ+b/hgZNADdDsOtbeWOZnJ4oq0emzyfPliamV8agNxIRrjUaTsel9D7EaWLB0UaLWUSiivw
pO9DKprQrGjddYe7bk9eREae+m7kpR32xrWhOfHB6iJtYb7PsqPF2CWyJiaFDoanU8L32f7SYG9i
XPkncI6Vv2Fl6Uz0N4ZFjk7UPrWRp5pRj1g71YJxBnLEPy9Rl/o44BM03PjJBi6+LHet07Dh02v1
X1fYLnrZNKwp1tHzPE9oS0+YHbpj1DmM7vRsULehTiwhwIllx+rlZKVV9Gw9aFWAgwq8+3Jbk8oY
ntXYZ3EstRyeeJbpkvFUXSXc14CmJZZDjLFmK6W3tCVXrXfyxKzrJU5rmgxe7du57vF9hOPsEoEJ
Um6iRy9RX3p3KUS5YfqWGQ/64+Sdd7/FtQZStvET8HKdWN6jmU7QjMR59nvcZ2a6ePBaRZZiKCPK
VskCuXY01b75phpignrLZHvIeItGxfRlPrAK34oflLe/KbI+RormqCdAqaXnX9b50ntiaLC2tbV1
Ww3FS55XA653Vj+pT2xFs/Y3nCX0HDsuBinrdovTBpzIhxwn2tBseqJdIGvfdDDU9nksW6LQLmGQ
DiNo6ICnDCbA6BwB0qncLvIGNWQ5UK3nUo5ZyaXBgR4zVc/akkL0RFZRy354y1hJ4c2nec6+O0hN
hQgzdTSoZJIa+hiAUgkhQ1RiSV9aq7+1sYQ0N4IVlLLc02jA/CCAZNgkaXIV+XBCwrnpZ45p0Yk7
HuoHxzRscJzZQyaWk99t04UxTepkzu73bhS8JhGtZ2rDU9yuU+PF6YvnDV/eKsw3lZIN5pLAIVFt
iOOS5o3MvOElZDT4RjDAlNMCe8CGJjlOKjzkAyGXccpPOILeYaMS7Ey+PnSZfvN4thyHWW4WA0V0
7PNQHh1WW+A6kpzTPfFqPXR9KYc0f+ZrW08EGjokh+B1BhWFOVA8TqEf157eyY+BNFxR9zPMNTnK
CKTOOqpPutL2587lL0/9SVfV3bZ92l77qV9KYXAGBSPvyzqnr9GGNZuuHcCa+x/HLXeYP80C3JS9
MBlhhZEcrRHT43ENCNBVB3tu1N0P3E3zYd7GrOF+MryyiR7QFMNCC/R4ToTAVxdWFIE/TU+jG1Up
sJ9U00bB9IQOuWIp6qwKY3brHOM3IilQda+zZbINE7QXCBq51wXnf17S+7+xRHqnrHsgRKVnfx6g
EQcrZEHaRU0g/d8yVF1U2AGei4YFsGXmId4dL0VMzygq7Cnl4dFBdz63EisBiGFWsykgF9616wWE
jkD/kQ63PWunW3B/kXpby4j77Eg5qq3hm/eQaLa82o42XZxvrzYGXkOSj8jj3SuNYxjb1EtrNkaq
lsNMKhUIyPOJAjcJtKOIN+IOlsz7ZVDT0xp46QOBbeIWcIpheB5nyALbjNGR7b14DrrwMC3DHy+f
5psQ/Dy2GDXTEJR+4vErW/idOe+Ps1nXhxjT3SGaxM8d8hrdQvkkAw1cy++Gp310f+XYjVXbh6jT
bBje91apSrQ2xW1B4lPbZaC4wyZadyh9aRvX4ejm12GKf9pIYXAbyHBaUEbeScK7MuFLcEo6ONa+
VN9mj/MLqPQvPKd4QDhiHb7BlC17m/MSKOZ85MSlrxnqUhMB664B5EN8pLY/KZZU4xxmbcG7qQKx
hVgFm6NjAhW2UeOoazwYIzhPUf93j3l34ebI/Hh41OG0V3Ldb8xtW4Md+qcz2rVnaW3YOI3qM/oj
rDYFPja7vyRr9Gt34VaDPMd849HHfZy8x+D+IpwipQjiN47RoHRooZ70nTwOeQLtCU4SHqlln/75
+yzdMLyuZG+GzXj1qEVazCSF5uWLOCiZyDOM+ASIabxccC7cc5Ks7plkrb2EXvy+a57XkY8iIsZ8
ucWDM7cRaWlXSIl8S6JLZF22I2BSqCGjyq++MBoWgJE1HhGso5KbCNQpGu1m3kn0kCdbBI2Yhk0y
+PDtly18nyOaQx+Tx2Hk6VO0eV8pDFNUrT58JC5PgOlxyHmr+gXG105mxmzIt2vn8uUaTAPmAaie
MNmkOvpi7+vE1+YhYPgPa99+h8OgGxtu3s8F0yzf9cMYo5W1COIUUF7g3IMPmGhr6jH15Nlp3r6a
mQAi2gjsvb2/+WLIC5AHENU2wisvApWT6fAUjGizEzMiNuJHPxZn9KPKoHO1EqkL1w72OhB4GmPU
yq4CAJmWuGT2hykyR4MHNBRMc/uI6GVYgntjj5GhlRhTXXW73D+6XdVYuOn3vfXB4wgwh7h/f4PC
RZtm1aOgiX1Pd5QRVKAjj/IZli5JnxBjSJ9yCqG65R4EPk7gW4PUe20jR17CvlQiAGkfxPsFe1Vm
rwOPjyKsQL35N6IXdGUAxMpEr5h9TY9mQsUbBD3XYujOgJQn6OCbjichNOFletpWO508uoJp6gKY
QxCAzpGdxx/zfSjLYXc7gJS7ZNtTKqBi4C3twWVbdJPMHbTW7Zn5c3CYo/lXR6Po5sGhq0U6Q+DO
uXyjLJ2f0ZK/tswbLwu4tWakgNODYe4PDgxZQQ1k643SR2bRkvbQTNw0sDqJuDzawb2IkD632cwP
xICwZrGIfzAWHvgADX4jc1DEYw+pJ6QzDNH1Tzr16Y82tzdNk8cscaToVngcrWPiuLgtKFtBWNNP
HINjnYT7dsvWuBLOX5tuyb7mPv4mycKbae8T8IhrJVHSC+XIk83373LE6Jq0yHPYlWZV5Mm5mh18
mwUERbGgLjad3X74zrI3/GAxK/9xZCx+RFD6e0jVx0D9n8xs7zhArOQt9SHHR9ctAxjSKlhjqrcP
gz/mb4lEwiy38a9tDe4lB0XTDVDLW2nyZwTq6j3y0sooZG1iPeL7B+MpzPYr+pGuWTMGa3tdf4bK
7OeZxiEQM/LapasuPUQsYJUlN47P6PF9LEQ3kEPvtTBeEZ4SAo3U5IMl0zbBXATxQmI18A1dMZNh
/BiHeC+X2QfXFvryQkjfH4Y7+SW6DrOCiW2jIyWv8ZovhxH9bAwLjbYe/BXSVZjd53IUkaycGO0h
9JPTJu2DzlaLv87ESdDveb6Q5679AEr7rtONHkeTXTdfrS+5mcA7oHLOSB5N2N8fDeplRtrtzAUY
HeNc9+TCF9UqeYwtwIN0SW9AkGyx7Wo5jZkEoWtYVLuoFIgsI4gEwRPSyzxDKm9zqIRiuWYSa0VG
v6cYT0s/FVGzhWF70fDj696Hwi3XNbqKEcPjmg0WHdoclSGF5kum6RIpvlejB1JnoKcMiNkN0PC3
btIB1EwM62bobc07ZEVa7CULFCSasbDAMsi613mm6uaAC8A/kqQOfQuirDM+mBcwnGMaCcRgcDlv
AXuUW8sfTfawTDgBMaThwhlC0ZCPOfIh+3Bi8CtJD7mGxNvDuGdZ7fb0Ap+iIfjAVxZ8bCoaHsTo
fRg/0c2ypW3h2XSuo33Lmr5jv12/+Ge5bKc+d4exhwC8DNfU5ivmuwTKhd+OB+UP8pS36zlan1cn
NxjccVIF00m58WNPQIFm7pe6YzNiCr5CHhJwR9AwOQcDubAlxP/46It+vHgULkIW9bIM4Yld0ym/
K3wLr73ezefczVd/zR+l8r8W3xtrusHIXyBYui1/QGwCEaEOhRF4HKlmBoupg/aRQMhB4ANJUKTh
3niGdZAmwK1WSCJiWQbYvy5CIjDAQQs27wXSU8HzLUWWKu7BCKg7cyD0BfrZAg4Yaq71gh3XHtpv
KCNxyuCs7YFXyMHwox7Qj2Jmf9B6n+D2JBX186DZMUYfPRclzZTot9ltfydj3DXvYnf17i956DXj
mNDj1O4YRdDeNyPf2rqLo3uQJzliE8ypQnrkdY3UFe3yfIg3zDNWjiifZgof9iDcb1r8iHOJkAvl
jfPFN3gGSBeu2/Y4W+RGEq7jg9L5UvMojUoFkY4P4a0NxguiafroYtPiwtNzNcbb37j30uedTNmz
pyxpAuvA63juwWjWnmzKugIeV4wcjJ8dIGScpLDBKR390kHcPEevrb/7V9KbWsXmZ7hCeBqyAOm4
LyzkQzNlGiQPcR88g7WOzNwfkrx1uYMZlZn9cc9OfPnRWZPArchkxTQakpkFdb8twDJXJoBH5hzd
3QAsEeOx84FVpEMORRwlfBr1A5bzAuivO23w0EWC/mSnn1mv1GkMgiIJAoF4ZuCXfjhpyPqYt0fa
vUfxd58AmkCS9G9ikiZcEDeIIeGxBPi4mR5kAgJiFw4zK6LWYAXR2BOkdAeL1CqPgq2EBgl9Y6Ya
KAdpnAJvyDiWQG+SFxvrCRwRQqjxwCn0TQw4QT9B2NU9q6dQxUAF+APWLlsxCbubetc8m4JzIJOX
cHDZYRkXnNs+a3LbIZsRjfI6Sf0C+5PWW8y9grQY/yKmrktGX8fER8x2wBfJwGAl6CO9rvPLgBH+
tHyauIGeHt564C4QbUvsN+gOnre705So9wyS0sGGIDSjKYIfBS4jXO5FGo37sIOkVJTh3kJq6zqE
8m1d4m8hZ8tjbNdL5Nob1v5fod5/M39nJ4q+zvX8qu/phEBDzBV3j1soL8ANU+KoNrzNWBMPf7DM
evXUIm3Rr8l4xFB/VRAVzisaFmDPMN3CaIecVCEzMAPfXgEkgogGi8MvgLXlcYO+pOcA9IEv1mpj
CTKcw58ZeN+ez1UkgbLEDOU9WG1aLOZgxmQ9kb791lvkt3Qgof9rzeocnSLFqFMEm4KDz9Sh3a9u
79zfdP05GMQoDZfLLW+/WkUhL84bOr3OL/I9FI3tEUJgEEDKHP3nfcjccMrA9aewELacTJXOnjvZ
M3TS3dtsKGbbEbfr/cewRPpa6Wu+CvhjEf1ioSRVYhtU9wBkDm9Gm+S1vyNNtlD9x7YdiI0wkIjk
eX4JvNc7aHli3ByyhYFUCva5ChCrroZFBbVN4TV28J3KLd43NH3TbUZPdeEE/MMS1xRZhjLmrxOb
hjJP27yIMDtXOsHJdxsSr5vH08bq9TWY8AHbdOsOZB9/zQsSDyBRSOXn7lsGz6yy4yyQaTGq4nv7
tSLp0EMQOcd+UIdJDBghH+ebnl9shgseonbXSEMesSdFX1sfbFCCebDsEvAX2fJGKahUNF9r4a/q
IKYBOpNF2cj+rFGqsRx1DKvd54iEcc0ngBdwOjB7szy4+ntrCxewO1T6fZIm+2cRyAYEJhPolrOB
WNxxpEU71fhnZcHUsH17ZWrPoaVCUgZ8YZHvBfQkwMXrcSknLMWFiyD2yWmro2D/TtcE5xgqAeY3
xI+j8bC0Xzpp56vnBQCf+8xWsb+eQrb+XoJkvLs8/nH7Fqpwr0yibNktkHuzHu4iwQDewntK7arO
xq4wS7VCS9j5v/xQLnWmIl1S+jwtE0Ej1hoIETjd+Uo9+HpGPtBsudpO6GNGpg8/1IgVjV5ehmbH
nb+p19jDWgHZAAdo1cFDClgvJp/gEN5Z3s8/VcRusUzJV0q9Ux695FzpJ6dp+grh7rfFQnVtkRpw
tn9OvTY+9q08h4IaeJBWvHSTfTJIAVSp6ZKD0y49QhVrkdIZfvcifDWObc8LQQ80vGWz2F4TCtch
h3dbzpx8S9msroMxFeQU9TsehjLlT44H+5G0OPv67qBniwX6iFGw3GOCSCbuS5wSyHa5RBgiSjwf
ylESHMO5fxd0zC5B4pEDHoLSleG8g7wMcEj++5lJRCHxz39NQ/5rGPL/MVZ5+FL3PQP1f32r/3/B
yv+0oc6/Biu9FE/USiM4bP/XgOX5f/67+Pg9sl7/j/+8Bc9/bG7yn97pfycvsV8Uds0EzZRjg777
8xX+T/SS/Bv+DvlKPK4G+6RiN4l/3d8kSWL4JVnmY1swPEfxP6KXyb/5BLsE4CE3BLHN+6Pm/xvR
S3J/bvZ/TV5iVzI8WAfPHEOE2EfI81+Tl2NrcoDSCMtN6Xo2q/gNz1RWEzNTvQwmL3ObjXXqYh/g
sZAH2OWfRmGSJb5668n65Tr3oof+aeppe4CshsuWsSOR7IyWfSsSvwPImA7XNQg/Ny9o2A6ue+ph
2ezecJDQeXrWt43cEMCLVjRHrA9FycYtg7xDX4e1fQBuYcph129rwG0Rz/G1p4lXYPvu8zzFT5hk
j9vOMTJvop4W+uAY/dvexRmPPWdO/I2D/hDoDpm6XK8HGcKnb9PPfHS3+3YfrCO0RvoAuGjr3ULU
jyiwFUDaHhmIvHYaWhvETeSuXCvOfgQyZ0vV+4J8XucHEIWzr24anjHmAGgBWwCMkIF/Ax2/jXIr
FUN4aV4ScLQ5Sg/L9uxhB9dfMuyEQqflU7QAnZFbe4kVaAGMJX5tKSqAweTsTqGdI6RUN6+MEPEr
7LY9hBIHaAgAF2e7eYso4g6pyJ99qPIKucCQz0eyx7dYY3LIaYhM6RQccwXyygswDviDzetk2StB
zKc3beecpludr+2TwHyOBfXAFIBs4KwK9Kd3HXk8NRiSmznLrsJ1R6gQrEGecceWMChhdr4D1zn2
rgmZPcV8uxNMCKD4m4Shs53hhkxFZOOoybVEItZlONsDrC7KFxRssY09mnqSn1YTTkfX+3OZQXkt
aW7T3zSnAuAu2/Z6DDMDozK8ZyUBUG0D+YDPvKJY9RZXY9A1Dl59YRCkO/ZDRiEZuNvk9FJiD6Hh
oFQXomo5wOl77j0hQsDekNDywH2j5cBvSf8AL3sOVtpjB437Dhlx3tK9wkqPrq0jl8WR0yrs5+6H
ACd5UkF2RZ6DPm0tC+AhJP4J6aYfUjMgFtiKBZs8ZAPAA+OBV4P/bJLwFdi/KvgevIt7VieBzAPq
mMGzHG4LVa9ep47cMLAH8VXMHu6ILHIKnIdDbRjkTwMzaNwRFkK/DiEeV9jehkWeyjfCkwsT/hdG
skpx9cdjmJRDSCK7+NmJ8YVIMHl6JdPDtKBbkeNt0fNvQ92jxnkufUs+tIxP2/8i7zy6bDeuNPuH
GmyYgBv29Sa9z5xgpXkJDwRsIPDra0OixFcsUl3sSS91L40kLT7my3sRiHPO/vaJ/cdp8AkhUIxK
L3+LRACaWuros/ECmx9CGQVUxPhhGN1lmdFbbf36h674etfYFBq3jVf8JoglRrPi5h7B3uXDbFyh
SApelpNupVXx4I+OXHVu9iiMpIP4yPYmA5I5nOij+vTAyu3YGcla63Dmzxg+p2IsiKSkQjzUbfZd
GvPwVWecVJsIO9C+GgQ8U2NNV1aGSkJMVx2RDTEHJE319NJJt72y2vZ+auQzV9Lt8i3uHPKcroiX
gmDQ7TbKsutWkG2ragirNF37qQF/lMhDLXgS8mkezlnpeKtMgFWlFk1URoZralm1ymJ+EjkP4zb2
AD5c4Li9RfTwrk0Fk7XUKC5KmdJ/dWNnWwQR8yqXMEBTEkykhWHcRk3j7WN7+tFGVGeO6Rd7W8/h
tdTUGGHrNNxIC00fydtpX22mKIxpwA8cyU2zI28+bucxOxdhnK9M2ZuvYsjlnntRy99nPNPr+Gzc
8jF3wrXb8bXhsfZXVUjAchjaR5eeHRU7jo/yNpWLaiRq+5E2ocdoTLsvmiEYzg0a4ZQg0BNGW27V
gIdCF3xedRF4uySlYs8Fg75BiXAXxGX6VhbRtGtSEJPZl5dRZwcbAT1y4jX0yejM2RqBGKnNZODc
8R20VqWj04OuUvLKE4cIqpOThm6aKDiO4zyE22pQO+EMi1LHPwRjS+Ua57e9LG7J+SebPstrjCqF
4KKszzCitFgSCbiSlNHy9Il12OY3sSSBkUwRCXuuk22V7lKGRLs0KX40stoXCemauRrvk4w5LcED
P+aHtGPF2Hp6DIP4Rdp6VwXzPfXfU4b3HHKAEEXZzddjnj8O1TwxRinp7NnedUu/f5X6cNm66N6d
KqvXZTSHhJtNuQ519tGbVrSJTU4hE5tObm/duPg2yDpDQh2cLPtIhRtvbIvEQcgXfh2TuRnyJcHV
nfw8euEE3XhTo9dTlD0VDN07s+g2U91/BtrYhHEAVZq8Vppk9tC3JMktYMeQSXo9asxfcXBTeBiu
ZK+dnZu14wJDMQZorfeqDGPmCUx6PJMkjaeJwDnSIOozD/PK0SK5dH2X9LfvPU2O/RrwIOWWd5N3
XsczTh6g66lY85GeeujZmyGgXGob8NViBi+YmoM2iFoWAa9ZlZxiBoB4GYgzWU6V39bduGZpgEKh
NMWrelQUxOFT0Fb4onRa7Sy/vKhUfj3EzSOc4rnyCkh6XjOEpmrp7+K0G2hvI2ML/Vsf01UdFydF
WM7I092QDs8tTOurNwm5ycXk00ztIi49SwojFd1GRd59mccB9JUCwlKPYig+x1bduHG4RPOJFcwg
UTgSuBQJAGaOIch8N1nxOr42CImsxdxC+6oUbo8JKGn6XtxUndTnqaixWERzR3yUAQGTdtj4VgZ0
X5jZTl3O8VLmb0BN9l3X9e2VrkxaJjkhYZWM3cEc22Yfmd74Po1KA+CVhn/SIyBHWXjFTlVuf6xo
Om0zKWeG1FFxMtwpePIook+8u2Fnp9oBz6GDT7xuN1rRyQ/1IS7m7tAxbt60A6HNqQQ6ixLfPWZ5
aGIW6lPKxVyrUzeb/weylv9G4fHvWFL4XOr/5z8u6P9Fj/jHa+X/oJ5Y/phf6wmBDdoO8fQHdBgs
z0RI+KvKxfmFtd2se8YkjLHQ9p2f6wl2vwXo3i0k0r+vJ7C+sB86dHx/Wa35l1Quro+M+j/VE1iq
aeKwcIyKB2tiwAadn+uJYpqLUbmQbKNukseomUBdjJS8f8rXy6r88h2a/iwc69FKzHZVLUahfnEL
xZn9DTp6SfMph78hNzuYnALp4iRykpySI0BUBDfADUPCddbhyJgcm5G3aI0WvxH+7iVD1r1hUYKj
QILkqJSCYfEiZWWZb2OCRYntH6dUwoX2HW3UqAZ3naMYNiTMjonGe2GiWRidI0jztI5sJiJN9QEs
egsSs3FlewbhIEa/qJsMs35LJriZLPWmFVPqoypCzpLqMqrNUyGS/kgakcaNO1pXST0f8U/hA1yE
UZWUL6IpGq65was758ZyQrxUWKZcHX8CHQBmm+WPlqHkasBIJZEVHCIcVaQobotFWoUq/KEbyWxB
xZ1Lz02YIZDoHDlEt/NivZrLjHaXZpiAEcvGjJViyNKWl280uCMdkH4344exhHh34dZOpZGfLAhK
PVlrmTR34SLgMhcV19xPX6RATNji4CnB1sXF+J5b6aFB4SVDCp95sXqVASM2NF8Gb17O8wuF/quY
wl21+MCgR3deFFw5ZNJpw1xFJQFZBGLKfWq7lLEYydZkMYxxNEJdvIIGM0oNi12AiowLzwKikamj
KTolWyebzrqVwFUozGy6fbEgiDpiDGhk8hFhO2uwnrWxenKq2dvEKoL3xrlmL8Y0RtiPTJUvofuY
JP7t+7RceojxVxtcspRbWXWrFgsbd80a7cYA6edPPmhKvy+CeF/49oHR6RFq/zpZ1G6EL44ZrjeK
J2rbRf+GoMVCJUN4w5puIgxx899UcYZnoqPI3m0yfGqwb+3E8qj7FsOcsHh/FTI9EcDbT1Mkdn7h
n/JyeJkDa9sqd+P2/I5D8pJocxyciBMURKKLkEyRfxv7hiCY0KQPSTduWgaFq9rO7yDWznTrH3r2
elCPpofOtF51asPjxR3v4wjfBix0VMxHM7Me2zF9sURiUfB6RCjDkqSxSj8d0V2rpWFeu/bKmGde
KNhCfZiSdSNLWgDEJUo9IhJo7+LQvo6a9oJhG4N2XHrWeLRya+slU4mozXuiAqYnTog4idOtk5o7
MtKEFhQ04mhcQNNuWjOruINhnutCboTUz4O1JKE8H1GQtedyezVkoGl9e46VpngRA1WtPskxvzCD
6QUF7Nrv82NBU3R0/dfApgc+GMWRMuG2CuDggvi6Sehq69CDZF0Sehb6Oyt+yPgWDr1zmXPbh1Q7
1FO7G7rubDTtwez8fj9reysngwCPdhcZT52cx3IyiA0k/Tpx40dRxl+kPujTJ1CHQddtK5lsK0EQ
ecqpQoRNI8Gk+V0SKvUwt9yXDfH6bRLbZyaTeyPV8Z3K0e11drI3RwQ1k8KzZIvuUIXts19iOHSq
EOyZd8OmsazHypoZNpS6vGKDMh3Dqa7yXW/b0RE/rTrm/NZNhuDiKiEi0Sb0dKLQ3qfzQE85J7s0
ehnEfiy5Exey33pufW3hW91GwfiUGvFXbmPRShn7XnFz2ue1/9TkLqlqNyTtPrzipA2fvJBQmche
aiWpE4xJ7RoT2ik05H1kBA+jX366CezNFOkLqKUjwSe1ivriy2sSsS/E8GX59RZj1E0c1Ixf7ZkU
kuY+X/vMhCX1ztz9YP2FcWqI9ptFyXCsLEk8hFlGQjab/RWN+fiYWr2z1cRlbpw8qnYyiOd1K8fn
rGjfKtFgR9Fq37TWupbZjauKmxwoDL9IaRycAhdilAyXlkMOD4DtzkhdCeyzjDjq+zAq9r6XJ9s2
BaGMZvPO8Cq9jdJFahPoiz5N3tpCvquMUnuYKwew7yuwUcgMwlvTSA7W9LSdjT0xt7djKOu6bZp1
n9i3wkvewzC599uWD7TbhGPnr5bMYxyVFYobpiNorWgcO/gmI0JYa60sb+1g+llBXHxyLY8vLTvd
sDh7a8YDgqFiF+HeO8g8r7ZiNs/SaezF3OMQCORgHZltmoJSqm5p1fgRkQLXb+ADex7sfOzyfVeM
9ZZX5BvnbH0oouGydG0mUXEvv3q3JBCXStIZo2HZ94NvmidVMiQEyR3WbhRty45XsC4BC4IJBNNG
XHtOC2cggdftAz3wIk6BxNz5SbceA31xl/bcOOlk+QHkD1kEY6zCY+z0gik2OA6XG5cIfRWTK20d
YuCede4D74Jv6yGTw0tPvU4lwd34f1iibZkmkdFpS/DywWtfK0UTjqHraMJSugfHiza03I6j5p3M
rAf/HE+AdNFx9XynsuxEGYVIyngubVo3zUiibwyAdVqfujpNt61JATuDfa6qKH4YZxibzLPaC2v0
P6VjftQNEiKqWIQRAtNza901Zhaj56jfSo+fI2xJE0URCfoi/RGXWbnt+/im4gPd59pFy+lVYhUb
mI0N70fR8i2YzeIjJ+DKnKyl6rZC0louFyKcIbeqDZgNDqG9FaOvb5S/gAc99L5VP41DcjeW82se
iYdOR2IfmOlljwxtloAb/khyyW0HRHN9/cKCEqgD41APOJ2YTIyN8aPRvbsyyZm20t0WSXkUo8w3
tXZO1TKtIMHwqcqWTPD4DTNAPEdL3Ga8QhjaHo2yeZe+dQiy4sKOzV05iyP56eLhp0vzHwgEw981
sZ2AjTck/+Aubcu3ueL+50unH5HgCCppbdwiA5XW/rEbmYRiBMMHwi2xIynsM0/kx0pHS64gzzdS
6e+Jn9wGCFhxQf6uc8b+y18uGStOThdvAOna5a9fQn5v/Bjtg9+8eH/7bS2/N3P5Dbq820J+pXlU
uDw0/sPAL3tW2V1mNE8lH4LyEobay+dSoefbTstnFU/RDSNsPj1LEepk8LqyMyXx/mYfScXbr+Bj
5/r0mizfg24w640fzCbmnvhGdGGxtfnaGHx9XBJo3KH5RjFBe4kMZFnhlN5wE34xR2+dTHR7uka3
8Ivmh+uKz0jXmmNl+u4SkhFJTOi3bCnxsgesxP2qWb7XBtmLaubsXb7xcvnuF8tTMPI4xLn+0bfl
hcS6pXle5uXBKb3xbs70sUMvZS9PFk9YgWe6EeRPviuhHmMroqEYDs7/zYnVc5qn8sdX+v5vMLL6
u3vfYyz058XlXRq//zzm+u2f+WclyeSH9BDFpHAcFmH8VEmGju2yBEzwxfcdwf/zDymojxSU9e8B
S1RZZsy+qZ8nU4Hrmx5d3MDiSfxrkylWG/2XStIXvkAH6gkspJ7/u0oynMY4qhIXxGwmjpTX1t7z
zykWnStb9u8DKONravKAURw8daF2H3IIjZXlyjOkEsDJ9QjUv/Gz6FH2PWptjqTAane2kTFboX0k
X9gPSx0JxDrnGGaY1epV6gTnoE13Eom9R9AI4jCm2OqtuqWRDevvZelW48jMG/MCJBxcFpFkSdO4
qa4qEbz1igMwHvwHfyBPR6yzWEChNEeOUuMk4D7uRd1rGqHY08AUDMNImK0CaWhSM9i3zXGjbPID
2aX09CNZjscxGm6VlW2sjJ9llNfoXDddP087RYm37/DKAUaRDMZMR8Mtpc4jTO7LYGvU/E8DYpm8
YxaPNSyZL8yEJpW7+BvxY9BB20AiOKX9GBTih4qS6rvW2S3W1Gfbq5581jPsekkgvE24xwlYoTAf
rqjI1kZfPtM0+4bhZTbB+0uOzlU/4TizVfSQ59NnzT+9dibrRc5nQ90HpbMz+ztJYsmcxpUsoqMB
ceQ672ke8b7Ld2HJGMpNLzORLB1CrCJ0JN+roufvtRxN3nxlx/XjEJRyS8mRP5oJfLCqOn7NIcqG
Af9NwBVnMyQgxvAwvLcCKqaIT23CHISdfefJuFotcNtKKK5B+aycNab0Ef0UMe+IWogrAleAIq3q
p6pc7C3RlmHFQxWKay4TD7VGwp9Q2sRi0xFOgZGKKVGdJ6LrAfSp2pn81nuxCOri4dIeq4M9i2fP
JmQbjQTLylzfQs8+C7jASMrrTNkb3dYPMI2bUjoYM/Hb5+OXEL266JQdbsM+cql+s2Mgrc8xldbi
lqAsNdZ8ATbtjAS3wdhJsx82atU3XzkOmCpyyu1EzEuNfbKJWj0eswEXz+SNV4zcnoM8oROBByzv
dm2mSBWFwYEx8HlaZj+mMx1xBbzySsOd9K2rFoioINvhiYSfkonYwEMxN8HKCp/Dbjfb/k5a/c4L
noOgGp9Nw99HEbh8Bf+p76OiJNNUZ/CsvJOQaLp+PO2R+o0bdKrlVW4U7bZehj2DYBuEYx/HzLmv
o/kq7cVG+3Kx6V+CMj2VWXe2HUH8yyoB57gRttU2G7tsa2JCEiwAiLhzhd1rVkYUEf1lHryW/bBS
8okgyysuGH7s4VW2hXPqXP+iNU37VHWKTysay020TH3Z1wEvHGlrZw75ayeCb7S+IRXeVW00ywqD
KyfECRTQymmTvlyBmH0kMTV/HL787bxeEIjfzMh/X0fy+f+WxPp/z1o43OH+/N31Zwt3/6A1uvxB
/3yhAVq4IqSZ4fuma/5muaZpSsPUJY0IS2GTDv7theaxJUj49E1F+KvK+p+Wa/YLObbNq4cC2edq
Gf4V1IJ31h+80CzP4sdwQDcC93e3VDeQc56n2tmw3nFYdTMXUYakKXHhsdmnSW4/+S4dkK6xb10v
GrdjMts8ZO5dPc/Vqy1Vf9dEDFUzysYyGx6Hub0sVHQIcjD2LLm2jekVF+2XxjBIWt+8Ikb9YuTG
RVWjQ6sNPHb4llL7wJF+RSusxEsb0MQcjybVSii+PIAD3qj3QgT1unOBBad6N/eca/yrh7A7+gPh
epqMTUxpmeGuxnPFjJdexYfLqgmdntpcbnmwqV4xOUZEL/HQhZL0gw7vFARgoOPbiaUE6FNGZZ1w
NO71/BkQPy5UfFLSepyr9qGnNyUA6+z5dSiDbSIvcjR//Vcl302wv2F+JsO+MQpyv9Z4Yw+ofCPL
R7TiqNdBxGiuw2nt9fm8pxzZqMQ6s2z+ALC1DpzXGs+WddXlEGPOeBHl1jVQbYrpyEZL4+88DKFz
COBa17zH0+fK8VcFQjEfthfOfOUl4SFcGPWGeqAQZCJ9/ipkcvxwZTPNIki/HrV/UzqE62N8S+ZZ
xdGpGYu9HBflFNryg9b4OjVRmMu6WkLkJIhYJNLUNAsmj/hqTDKS8yUQ6YOXvnWjxjCAmcaar7Oi
OYTkwBv8KWwCOXv9favio2042BLzS0QIFzGx5ZxGdaLg/hq2mgy87woTM1KeFgeyca+Qx4UpDokk
o06XtLv2ENAgQaD30OXfXVlsoWppssPCvxsMpER8A7KCQCF+SVDPtSV/3ar4akp/W/bmp7Z8GjrP
AYPW67b5oh2xsgT4Z8rlrBHnEIudUvMpdcbHEjlmKYx1lCJCsrjHJcuFTutzEGEXLpAzlxyjSyoY
H+NHFXG7UctJKzhyc47eGCrRqK6wAaGwsh97TmeLU9pajmvEFOXWWI7wuQY0mDQsugBJAq4LEata
Gxv3GkG8sxk173lTKKijUlMfjeHers1L0yGp0uC2UqbYtyFf5pDx8V8/0v8bo65/w1qE6/mfn+f/
qxiw1//4g3KEf+zX09v/xQsdi3OR/1A/cET/OtfyfqE2CbD/U28sFQGI2m/ViOc4DtZF6DVwfeen
FQUss6aEsX2KEZuWu/2X9oAxC/v94b38acSwaTOwidf5fYuhzfK4a0JmDzMajdvMMov93Jr5DdHU
rdWoZ7JgN2lvJSfHg5prRQmm4ffYHVyHmGPerOzFOJZa57CS8Sly/YfKWZpoUwJeFwRXU5hEa8PG
n1X2vb2HtUMZ3pePdmGfK3dMw01R9TniHfMuCowH1af3Tl+JlzEFdx/bKfnIrXbct2Z6cmLSPboq
jlXjPgiUpiWvDDAI0znncVhzmScsDTKGnLsYg1u3NS2uNnqHobh8xDtnA2A0J38c1MaaWA/T62RD
2yXFMGtdeGabkJald9A2nLWE3GV8tOqZkTuTfhI11DJoc2lGTml8WetCfSPXo5nlAOS1MdsW1BKr
9fWeRV3b1LY49IkXrASKnBcexXgtRkjmtI9zMsVgQkGZym/LdNPNiHnAXTeKl5OdQxvrJpgZdTV3
jYoutDIejLF2zuk4PdJu3rUFw7xedxBnikNEmXSvcnU9inqI15afXgda38eh/vZDNvJEGYQyRHyY
sGmra6NV4ncnPvBmjSrRRIjhxUiFiA267Z3vsfBloHRMBXtP8jrmBTEGD0PUbe2SfUZNXXNpV/eM
FLkiwsyvqE7vqrbLr3x6x6s+ol1apiy3cscgPpsiXhwng7OOTJYA5G16b/bkrZ2c2albyeq2MuPb
AJ1kE5YsJCqLXRIQrrcC+reYdAC2ey4+a93xIhkTwCQ2TplmdxhjUIxGUfS50/ITBY8JarBdY4nL
Ro6vVkjFECnBRI1YnBExumRAkB3xABVvrC1iqDJYnw7/FekaP4Bqr4LZ8tdx1mZLduGSxwHtseIH
N0Np7GZ2Lw1sD9gEEWVxN/uvfVC8a0c0tKFH1MUypm6lzEpDdyCj18WYcIj5z1PEl9PjYuM3+Af9
gyrc+7qSJi+07IbVPlx9wldeuWsgWpLODiWL22EKmRpjT592rY0aEWR45Vd2T2Me8wYqKmLMxkWt
k/hKMePgFkPWI2OiS+aHkB4XsW2jynizkGMCU9d6tGeMYon7FI6o4JF7I3kTBMp6L7mqwvwQJjkT
CaIhkDyLtA6kB9GY4RgvBcvOVM7KPf7V3Dq4y6wInDSIREHYAlHdUVZeJrq/trv0SjsRt63hqaeT
m0/qofDwXuWZV61M7AxAd/I7ostK3Lko3jMS8xtB4A23PAGs0bkbJ99fBSayY8ugpV2E3XQwE1r4
SVq0K9+OYK964uNW9joRcdw0CUu8CCyFNAMMcj+99G68rvwkRBxdjmNfXDZw/mRQ5wNFFILziSVb
XFcy8gE6rFF8G5d9yeggLph2eXJifJrPTHmiY2M4lNNypyn8w4L0msGzlkM3rZo8uUskl1SGLzu7
Ma/MyLgPq/lapdrGVN92e/w+wZpGEmutOkxiVm1vahqSW3ItTyAqiLU9D2TAR1HvkiD3zOAcOe2x
YjzBE8VuJru6mj3a1jpwkqM3lKek6klnKfuzwd+xa/Pp7CFWiVxSsgyD1JBugzB5Y1Lr7el93fbe
BbpBEkVvA30ChU6DTvuhMHB/1jJkoh/hiZ/EMTV80kb1Raa6O6QkEGfmTZ6g/jb7/Az/iARIpWdQ
t4+aiYzvcW/L0DuzZUP6HFYj4jEx+2/eZNw1SfQ1pGm7Rgtz1RQZeojpS6UNlK4Vl2gz0w/Ju2dp
L3w5fnXfjRE2pJR0UTJ6/tZGXom8hpaE598bwv5oE3ZzlJ44EAXYx2pgGQKpH5JkELSzyOd089ev
Lv+eK5X+tBr9e0t0edf/i6tLOuft+5AXf3B7Wf7JX28vyx7vwKT2FK4NtR9Qlf56fRG/sB+JYSiQ
PwtETZ+q9B/XFwpMm3oU/s0THtEAWqD/2LDk/QJ4QQJA2H8vPu2/UntS6P7++kK4gTavRWXsUus6
S7P1pzWmEWPODuJAbJy+rB/o4Dq4ryt2ES402qy5gEcLoRaIKd1UC7XmLvxabEJ/4PS5TrP6h13w
5p8X3C0F9GgWAC6FhLNyWmoEz25EVn+Wy9EtyYAv8Fych/f+gtMxeYvXnFXRhpirvyRP5aZbADzb
bp9jImRCZhdClXRizG0KsScWcm9B+EhesZYCWrVLRiR4xZkdoI/4Ra7lVF/gD6x2nd8JAKLwiXHU
duy5f0xTSm+0II+dzfltsTCFyUIXSjDDYeENJ8BDrWXD8G1mkKhJQcMmziQUNgW4Yr9wi0xDltYt
L1A+65sQuLGo3NcO2LGoF3Plwj+KhYSczVxvRnOGpe1RNxUtTKxj+xthVLfkeaMrYyEqe1+Ph25O
FMQ4rw/D8G8CbdnHAVVDAI5pLlwmCwrJZi+spi8447TsL6JmxKEN11nU5VOaUQcOEJ/VHL/yokeF
qE810fukqI21tUCi2oriDcfSRxqrQwRHWnjVNxH9bTDjdB1j0FDm6bIsP3yNuAlZO6XPgqV6zvCe
LKBqsyCrCnZ1iEhNlsKmzuJaWMG3VuESoR0w7Gewr21iL9sUkBxRFCbmo826imCBZWuo2cWcbULR
ElpuV82EIh++NltAW/Zv7cYFvS0XCFclir5eflNOPhcYQyLFzTiXvQXetaR5HgCSV90C9s5Nwg3Q
EJdRUbyYKcYH7vCHiUdylfZzuRtbD7ul4e0buOFiAYi1hBqqFqg4WPDirGLI7HNVpwG84MedEp91
x5vDNlibNDuJWhlBwKk/eOzJ8nLNLkszfYs61sVmC9ocL5BzteDOacuy09oCHasWGLqaXGwu0eKz
jeL2MMfBi7vA0+z/4DmR/PVx5NW3RWm+JsrCGOhlz56ZnrER3DCtv2tNNRwMp3ixjCwkF0KWvYs1
kzyBrIEc2FBO1alJ1K0oG3PVuO5WSXPXZ2ILj0MrPq+eekF8TEfVJUUFAtqW7Ry5369BSL79lg/U
EKQoJhJzoIVPSCr26LB23Ry8u27TPJjSYxotWfco1bJ+CN2aawB/DVJ/BSFOqdrO2JaCj07StlC1
PoiZUJuXuqyGIAmwyWS+T41wm5tesu+0eyszeg983GhAuvTDLQn+Jty02Fzbbn0UOWnCEq/KENUx
qgEjzHH6yhEbLHP1k0OFXgwppoOmuJrt7jbyQTBSYVwnjNcJ5bBirAwcoKXsasyUIsc7LcrW6Lsk
oWKgkcZYys0tYLGQ2cSfho4+IM0fhGMANOiHWpXDTjko7CcXI58xE3P098RAFkSnuZeqvSmowDpF
2pfunOkMLx0itjWe4LOvi0e1NJFL6R2LoXoD7yvZh6IYz1jxt1Wzx2aqfhRRTYscYmBVFOyGLqAH
EWy7q85gXyog9t00JMVOd62k7ZRMxFrzBJ5JvRt2VG76uGpO9WCS0kHtL+xs63ZYSecuvQ+5kD0i
hXhQQ3tXu/FlFgkQlSG+SPS4sXR+GxWLA7f0eCDCWxhHkstlsPckyJf0OOvLCT13OsiLbO43NrYs
1qPoC+05epU76Py8FiZwcFio2Su68mSqrmfMHuQeemflc4y6ufeFjGsi60BJiOwJUXtiuQeXnhuN
MEB8kzaVCKsHfDrQWQtnZqt+OKd2FiMtI+I1mMEOddU+GLmzkYVPTipBGF+EEqIAhxPjjUolqE8c
ckDdQJQqSoESNRuipBxuml6EZ6tXiJniIoaqAeGMrBdMyG/OFF7ZY99s25BoUmKmN2z7vQ4kv0d2
kMMz608aX+a5aoMXxVJNV3j9NmS9996vuED3g3MhYe9u5KgJ7XusnqkTHHTNj6rNn8y0CCBcyj3f
aYZujjomWc2KapL13uxeFAjd6gxbTZjdp4lC0N2lD1knv2TdvLkdlmn8t7eGpEeAYxmFXYMr2s3x
gal5yRXLblNYdXNMInlUqt5UGPO49TF4rEILEw1pOUEKZrQLHGnovC2P3SeBWz1k7WSseid6qcgl
UTSFJ9a2Nii1nT3U2C4e2kNpYMEFOEPkd4qqiHt6f991tBsI7i87quEemwOx64zZ07LDug6kU2wn
KVltvSy5Lpd115wtVMLLCuxRkaoH37UvZ0iKLg4uCdxgW2FztsHX2YDTZ3Go861afmPW2LxBptbr
EUNzFbKai2VFd6nGz4o8Y0ioiAXYH79qcWjH7gNV6gWTl03ls9ejH9etM3o7M0J62nfz3g1I/CIW
mElPcQkJxZoFb0jaoTQmfehn/97JNVNdx33wZXxb1fV5oJViK+e6yhryZizBJNZCGC60TjzvPyKX
gL1owkVS4j4XTSjxRwWHKvUuYuooGH6U005Y3dg2KmOme6T7qskBXgtAPG0ibF5j38S6QG7LTmmz
qTdOwPFTpBSiva+OplVdF1LezAbKKj+Ln/ycSKFTJ29hUFwXAYvf+sgTa5vIYhNXG4jnEat8it7f
MzfKk4+1XyZb1bcfuWi/dJoDs44FKZb61vCTQ+xK9nSkdDgrttShxIdYlJdzHPHBVLtgDJ8nIpXQ
KpxUuIS9Y+wOHzOepnWuSh49k10oKW/Ulc/LDA/gfDnUJdsqa6JZ7At/9RvWj1WemtdZ778C4DBk
5sK2511nH5qKNWUZUT8mxFi6F39EHVr7/+8rD4g46AaKBd+Dk6eBKf5lUOCJwRcqrn8RPf7DP/DX
2sT+xYHIpwIB5yAz/Ftn1fqFbzutUXfBpgIKg99KE7qxLr1WL6B1RJ5qKRh+K01CJwipJ0zbdQgv
/6XSRJhL6VEXOq6rZUntH/7cP5cmqhR5mDnzuHE8wA3m/MR+enaqE8UvJq5UffcQdoIOJtf56iYm
zPlgzwZAkuHiXDFZds7WHdYuEKwz95rTjCyBcOyNDHxyS0F+65TEbCwotYssmZ5Kl1tmanI/C1zj
cWKSzFq3nGRc2v+ww7LasveZQO4sWb8VNzfUCSxpF9kPp8NKYabhzN1hyHaBYn0KuOBFRSzLRWoy
LPv0QnHweyvdJymneT5wyUEGtRuK9G6Y5amqU5aUqsyFXQ2YlLDdz0Pm0RMa41Zg/WDnvUFOlfOj
OHvLiVS4jM+MoXnlkh0vl03ukx1XhYZXOSUBQe16IJDkR9l1RAyBXsrJmO0L8O8O1XAHkYURF+OD
cRhNDqosZ28c6EhHm3C8kKV4jRvWEba2excqt1hbpe6xO6OEwgF9j++WlZ/xBvr4bmScFJnqrV62
AIxDCvMelK+ib9j4OhKfzkgj2/Xwyrtw2e1F/1qxPjbv4ncRyAN7Drf/wd2ZLElvZNn5hQQaAIfD
gW1EIOaMnMcNLEfM84xVP5lW0nvpA5vFIqutS6LMetG1rd+SlRmD4/q553wHkIeNLzU/DFG9L6sF
0q/rBB0EPn3qBRqTvy0sfAeJozkWKfBJMf2EmrjNAZqudfx4K1MMzibVmzvJtgYmP2bYKRQPYdqE
a0PE3gxyA2KfMX+CAiQbadWGJ8Vw7xv8UoGt5dBma2C2mmSu7hlLghmGYoBvcGW1yVOC2W7dQ210
iYgGI80jKvJmQ39ySxorWFq13kh3Dm+yv3ISyL5x9FAqE/NOoX9wkTqwO3p3bPuzNocHMwIQqumv
tWZ/yKg8Coq5yF1VK4w+tyO1jK4cL7mfH2ZgsnjqxQJ7488B88w9Q5FqxhnEKiInBsDMGDbuKwWw
rBLahafvFIjPESFTP4C6bL7IqbvAxH6gauk+Q7hFVwX0M7+3LFXxrPq0FQKrYOTgnjzEFnFBoc55
T8UI3LdLq2lXkEv3tIHDAqMBIEm+wXvcBgVmYIZ0bR+Gwj9NJc5dEe2WSEk20MRbOfoP4WKu6jZp
UDBe+h7PVO11fXboBd0ZaoDDmsb+VgbdxlfRoa9mFrthk6+jSsIpQ+V2Ox6aURUfE72I1tZovNGw
TmuERtSnRVeV3kiAYdMUKSZ+jKAUuGgjsA0DYOzeCGpIgJlCuiUTxKWsA5l8VXJu/ZipHh2qMLhN
qbQB/GQcHa3hD8eRrJkWI4fgAwpr1ssGBz1xas5lIcWWSrltSChoK3QykIG9DAtOJo/AvnqEUX3e
UIRuQjzmZhQpL0zTQ6uPb0nm5G/QGivPbUjnaxGdfTlppp1fkhOy7ZhdItjuEk+1S5nEySmq5Ubj
1WNJPX1HNVKaU31BXfDa6eU+YvXiNg6vV/AFpOjKxPuUhQgWRo5GSQOPbKyDFgxUkGqJ2JRm8aTb
YEVWvl0SWYGcOyU7giZwcpJGZ3ENEwgNOBpn7anEdwBle9BcE8NQZT27EMl+urDDFIbaOSa7quJy
B7FYW1s1SysW4RuU+NcI2QvzTOjTPEisKjStezvPNkQmtgH9c1A2E7hwmOkHWsKC2ZGHDDftDsRM
cUpsf6bBnpyP3ooXtkPSm+Bl7KxiwGSEdWAO6A2MtdqG8t88AdenBDQm3BRQ47r25XQWs3ONEZB9
TO2juoAtjiIXnBwRblbvzudkdR1Y6fi51bVob8RqN2t84igu81cygrBYmFdE1rD72QfQ6ulDOvdW
6pEkj+iCZL10U6s6uWpEwHulKIsj/zmtCjnRsQk84Y7dFftzF7EnqpHfYQoTlyiCZJuNun0abF/e
mLjJ3vohyR+ytuCNtJrhubGsYYfEXd1Xodnd6VbTeUIMyW5qsMSmDXQ9dHQ8vRgoinc8F89loTZJ
0meeYhkUTd2d1T7Qm36EM3sXEE8AOp2+04Z+1yrmdEN7CchXbfhm7+waNNZfn7z+xdbVvzNaFhf5
fy77bt674L1fRq4/Lq3/9MO/TVcYiEhcgpBxdMX62mUH/ZvyK5F3df6B9YT6VeD9+3hl/2KCg5Eu
jllD/Xm8kr/YiipPR+fktg3111xHJC7/YbyycOoawlmymBaoGYdf74/jFTyMKVdOrGi3iqZrzS1o
PGsc5whBMIWRQOKOYkKaZdKKqmOBsPbFY0qntqSkYduW0Qdtp9HOMSOanSLJGdTHd1YqmssEuPqU
CGWvGj2SOOh4RolOnMKi2U5GX7N0DesXHVKfb+IGb4mmU5thuV6sSBkVY/LuI+FtQ64MGrTUDS76
IxyOpQHndi6CcsPSX66ovN3zKX+dO4W517WwBmYGnlmsjnbl03BKdWeZ2vSwGXrujRIu2himD4NO
g4SfMCVOo09fEVgSQgtztkFdiNaDP2ksyQTlm1UWbaLWr8/RgBZNddTKwWpZ+DG3TBBs1AhyOwyL
+0wjK849CiBVYFwRtLubDPeIaYu6BrO7kEehsd5sH1OUQruhK7PGsBI1V3VfAQSwjQCDJG4bmVaX
OZoPACXvE6W/OeBcV305HnsmVSZe7YAySJdlSwJokja1pOCbIbJldxVaQ564mwg9Z8vd+6Huxq1d
N3v4UxeT4aonCyt1hdm1ML3QHq4KzdwNhbsfx5KTDEBalbmfsSzIxoaNN4n5Yw7EdyNcInedbixk
t59JxPmGTd677PprP10CDqJ7ijhdIqOkdCTSzxj6T7YDasXU+7ei5mNROw9Kb+muDYI9FDxSo43/
OQRxcIyNOvbyvH1yIhySDBtbaI6EkRqCWmpn2sFVQy007I4Rl9eY3poT/X2iz3Rgmg2FkcK3QFj3
xWZwFWimsli1OhUNsRG8Mc9w4UxTB5BN0nhprxvbZtkPZr0VbWKLEixJUUUv5dcMWW+RJKZ4ntYs
5elqC5LgwSko3dAJMA7kmTZdzPMcy9htZYXA8ztoaqirNLPiIW5kk6zTYNymbfI1dOGXcEI63EqW
uZpOv2CRD3JNf4ekM5rJOh8Ao05GRTNfYGYgMikwLJtw6xrjW9nAYFhEzLVBWrmXRIB46Z2RPEk6
Y8vq0kdDNCY6L+TQ2xirVFXoB9dq4rXUan0fLt3cfke7egWbD3HPzaAl6T8Vb3ZBcdIm0+m5k/Bs
3Xi8jVi/wlAAsePENazYTG9+0txkiSg6drP8ntxm4PPkgHowhx11nmpmZd5NGlnnBeUjYProlBXD
ekMCbafaXJW2oDCNcY61dLjPU0UDcbptMVWhH2vnZAEHTZgTVhUsIfLD+J6Dm9A1ANQCUU2hDino
Q45ful5gFu4K1BMUIeaD0BnzjVywRSR8rkRc74vQ2BqOthKZBsoTlK8L8UgJUE541pP1gABmLVgk
UjoAkgZU/UwGGKihyDWeJheUUjgvbfDiHp4WVxSj+iSWvhe9Q91sBLi37blYDBosmAFiAwMhZKbU
7EzEEDBOQznfGAvYiZGJqV1+RxCfOE+o1cyeKGOY2eSI+GgueKhpAUVBmfSMxYFmwZAyB+lpMKXC
BS4VL5ipRRwrR5qwK+szh0NlmGm/CysuTwJGVe3Db3HFcC5EcJUW6qcEZuWMMXkD2V8NYK4acFcu
2CvwWf5qEOo+dEguF3PzCCebbklgWUxaD/Gv9KyFo2X1yK35BEkoWyhbObgtQKM7DgIsmguJy5jM
7bCguUB0yYXVVSzULsMMjhKMVxdTZYZVP9ixfL4ZQH0lIL8Aej62CwOsBwbGsbXTRAYezFlIYbLB
p1GrqiQRxthOkdNHVHVHnjD0tOsGfQSi/FICOz4ZvIeIqBu0R1ikttuv+Jw6WxX6NvBHeztoTQ0y
lIophzxXbJP6A9YZXaNNE2UYaMotdRgnIuuPXLSW6o99LZpnnqhnV7TfXGxnFOUWqwhvpFOHfNli
IAFaFUAU8YOWT5UbUc2a8rXXkFA/aDiG4ThwQ3EBJVyNUp/3sKKnpzZ1tUd91oxNmujythtKjAdp
WNunkkvXmi9ceBypR3wKEuoJ8jnnXUP4+2BZDw6FQmC9Lz/7Xl3nCwR5tkBD5vXOlEV8ieHXOjUj
6ixzjQYNDIw0pjzw2fupTKLC+uB/ohgf+URClg1r+IJktglchM8j9R2Tq8ArjPOr07bcOobe3VuR
9oWIuZv9+GeYonZjVPyp+Zh/xUSLyaQDIWur4GbKSW8nVnMcHe1Qde1jOKsbFMfDCNp9E5XJ2bRg
WPVFtupHnEJRPj/9jz7q3akxSkVz7zhy+qqPKprZbuon7CDk+Tl1ig5KGPXUpttTce/OE9avWds7
toXRxXA2WsyFr1Z6dKmcGk7NKMYtV3haEDDYBEN2nlTDdCKtb5+H2gxoK7HnhO7mvPEyfNzrmbgG
hBUCiAF9cJt6gU9B4V3nFCM6Rsq7mUyoHk0CTZNgztGCJU8c5lbBGY9Vf055ZuyHtvrAYUrdn0ut
F7tIWC997n83bUvHvQzvJzvot6MVWhhznIZxJW4PlYx7ovhq2XFSWMvaDDtwW2L1GdSxV9SOGrxc
tGQvqct17FO93NOp2slox6C14b6xp5iK+LnxqWvyp1aQy7R2vG7tJPuv8Zn+N0SqgC/5Z3P7//q3
r/f//T+j/yui8df/zG8TvPULc5HUXVMY0la/pgN+924YhnIY7omfSUiMf7KeGi4/4zDauxhPTYys
fxNIyciZKKfKJjygdP7tr3g3TJyqfxZIQaqQ0QNnaDkGHsOFBfPHCX6gjWLIktraVHTU+gylUB5P
Y19RYBushVwsCmIbc6In6Y+lf7osomMKgpPymwrjtV+R32x1b4z1Xb7U9LC/B3Gbi6+puBkHH9xe
lnOM4qNDdmyLX4Np50q8Zna8pqudriTVp5ticJ9bXFCAxRfA7HyK+/iKCKrXjwQamAh4uHOKOZ6K
06OZ5kdD0WPugt5vbAzkIsA5EO/nVryXgnqC9CaGodv42VbpyQZYF/oreAQ3OFloJCHfYgpDaG/r
i7WTQ1yMKc4SS3BWf7GXh0eI+5Y1CP0jrPE23RQc22aXuZcZ5C8E1jiQB7i48B5Xbf4aZBZheblu
MzHfDBom86aIXitdO4TJq4S23FvOXUgLSDeH8MHpbctS7bHNU8LzVeWcO5/LBjd6mxIjyg14jJY7
367oVN76Sm1i/0Z30XzZqJj1W+Hnp94MbxX7KfDm7HyRDP1zB0yYH1+6DDI3JEt4HEN5G+P/yPmD
K7oa9TLamSHRP9z1ZA5PY/kM8IU1mFqXVOhSdok2GRUAv5hWChoIfIG/Ya62I0AAsz87dJiSOYQR
zzsJgK+6xexLj3TDNGuCuin8XRU+ibmmtvoqU19jr2Cnd7sRez3L+5U/jg/Cp1xPs/hV/R3e2FVY
8muDPgf3PERE9AhZ9cm81bNLzWaxaz5ZdHutsLZWhW2+yQPeAKe4gMyjJ0oP0HyiUO2mtF/rRoWl
/0q0VEZo003l0josBbyazhC0hIZ4Q7Hc31n+Uh0etuV07/iBcyc62X0bxP4q0O3TkgNUEVxdgoF2
XDs4cMkKOoQGZTJ6thHTV4XPRbzT/EhPsn+YiRoWRA6d8E7HfKKS+7Q6TVlvM61Y0a420Y03tcAj
XdY5fYXVV1i/GzheE6rRni2tvyjKPbl3gnr0k/UUGu8qci35X3Na//dLBah/elav3tM++qO88psf
jx/67WRWv+D7x83Gbso1nV/P399OZqxzkhZ2ikHsRS7ROX7/5qpTvwjFEh/7KFs101i8cH87me1f
FIchlGSBu245tf/KyWzZ/+Fk5okBwJcYNFlp5SoUpT+ezMrSuy4qzIAC8Oh5oNFKzjq5nhl+Auje
20z3MVs5XIHqInlzcfgg1bxlU7hXfYL2qSfrpo8umd52e9fNvpqEDlBajN5R7K015rP7CLbwuu60
Uz0bD77bPkhzyPa9Ugxkdj7vBxiOMbGhNxURI0htA92hf+w6HTW79cRgAILIzHsaQPFuRMegWHYd
k3UzFT4oPGpyMmvGFAYeyYoNWk4G7VB2Q/wgSiDohWF4oFU8tZiZAJw+MP1eE0ygIZK8lFb1T4Fm
hS+DnbKvHusfbQ6Oo1GfZuIQEfWavhXe1go87TQ2h0JMB5UwXDGireHWbXKZMqDBuQorTBwOvuag
DF+yFjGzofB8y8X2GWuYsVJyYBIDG8rAn71GNkSQCnxgazjGvkqNftOLsNopWm4PFT5EliiGdnT0
VG3EFLPNmOeGLNhw0oylPcWAY9QY5o/Ji/SRlvWwM32cZhgMLY5Bu6q/iQNScNLIexF0xrOV41uC
cDB72H1+lAXzk333oaBNZGWqPlsFmTtwnU5f0zJ7UuXyNHSK8xjgkBF5uTM6F97qcGME5rSpbQ7S
YDngwUq6nLr02aroCiOFZGcwXFedDgTKTFAzeG9i8zAuTC2epGwJRpaVmfEeNRYQi4qXPRR3rhXm
G1IQeBD4JK5U7qCl2O2HqLt7J+2Q9tuHqrdIAYToSaxpwOhMtklm3V8aP9pXhvHHQufqZAsrWjcm
4FEqrKpd4SaSi0Vw8eOUJh5M+3nBgq0kjlw62rzOMSPQnQ603hDPuo75oJEvdAwy3ks2mvE8frdh
d8ZF9tVnPrH2bL4pp+TDJTbh4TsdKCR2bY8n2HevzXRIFK7C/N56bckje+J/zp2IlEK1S7Rkayys
ClOIG2qd2d26U/luZUW088nP0dZ6BcJnZ5oNm9QR5n6WuvmptnRkfMObccVSGqWJw6CF5Q/SBYtU
pyKiE5TGlU5uxXR84O4ULzpkLDGDqiXgouz5HEqoStESny7nFDZLOWxScjG4Jc1VZGoYwSSCkFsa
l2SJ0cBnLtgdI0cSBC7WpSPYWgWMVZ2kYGl5xMSxeGCZlxKnE2c002O6JHaGJbvTLSkethCClsDo
vjPchzCa7mgFTbZQZgn/dKN+ctPkkfI+9iERG9aZ7oAtqQYXaoi6cO2lQG9JFJmQEEoSoEfYqyfB
/iZe0keQxwQg5MZrlmQSDZhUOjhNeJyJLUm/fU6xm+lLngnYJH1IKi9v6WxCuQzJzUUcVYt0tPVr
faGpxbeUcyebKtBuJoP8PTg69c4f9FYSawKUO3DDhTAGJgGmV3AMVRs91LnQWB/O19M438SipRGr
sKArxH5Nc1ztyKvGLus9AV6WU32VLsbdx1io19JcfFvzYTSHezNo4APWO+E7tw1XyJXrZID682sr
IToJ7PVmDgUSA5QaF1hq1RB7SrrtZGev/gQrs5Hdrc5O2e+qKzehVLZtOT2UVyUWQaO6+Oj0GXxC
+hUFYieH6WDbxS4S03rKkxdr4nWUvXqI82DJAlwXzUznTHHUxvEqcsMTZitw6fWJE47vC4KGlfmP
eVLyG44/8ygueiyOcKsB5IwT1QgVS2pam70A2yAjj3lv4addD0HqrEQbfMnZNfj144+xHm6qRPuW
Jn1+kUP3q3FxfZvFmX4Y6u7NDHxadTP70GG78Cw7YP+dP6gG6mnXz9tecRvPp+wz4ADclBOX+YlR
Ce1R+NjzlLV3O1jNzNGXSeLt8sOFYJqtnKU+Y0Y4qMsKPPzAZwvGzn2hus/K95+LqgM13ZxlW92X
+eIjoquk44QxnGVHzK4YzrVV2cdakESW2RPz2CU2USKVu+nH/j41Ka7CXOAp2vmsAKVG2vvMzcHP
ApylCYUyhkxjNRhj9rWqIrA4bZZPYxGc4oVXOA/RFdmptdWox2FoDo6O+3g24HNUPW1D0OCteGwv
kUnhl1MTdVbSBmERZfVPcLobM5uheOaRkxn8c+Fs8sjCMhkZXJ/oMt3KRKU/GSmisuK5Fkq0ySp/
aCndM9hurK2pkNAkeVT0fBCRMwHDapKgMvJezsviuDR45M6EF1JEV31FN0Qc1K331xd0/2KhjN93
bEsE9D9f0N0V5f/TRd9Y/jO/X/Qdg5UbV+l/9y79fVUHIECyitO5sQsBJhWT0t/HSfZMtuKHHCZH
W+f6/fdxkpnU4WpumUv4w/5LgABriXv8yQklDEWABHo9wyuOS/0fAAH5xJodgLbY+AxlKbLopI2P
I8lplHGSydbJJ1HNKXPmMrQS8osvf3xLJI9clP5ZEsbGgvq1TBcRIW1Rxy+DmM9WfROk3cFpP1xc
GEBJN31zr+vfATHMyRlDaigDEuDBkgVPCIU78Tbui9dGxPtyqpkbUw6HgBh5gKU7xgcE9u4GRuu5
Jm5Oz0xgF7eqvXehuk7E4EO9OvRDvR8m49rpMBWX8zoa31yS7MtFs563Ex2YSRQ8WzX/dcIPmLFp
S1oq42DKL65DZjEi8m2PaliSmg9mXE2ufpob2CPt1UC2flS4DjukNjL3GDNIv8HLI4ufk8l3Sry+
obvPyJDbWB9KgmuZwDcuk2fLXqz4iQfDC9MXTc2d2CRL+F85Ld0K5ZqTuPaiYbZWgEMPukUVFajO
NMDvoFF26Kb2XtofLhWEOdZk2vEuRJepSJCPCvuYmKtpO7mpfx24VfJSb4nOWt3WDSr9REPCd9JO
hxpreTH2zkaB5aV+S6yYAmyazGBoNjI95UtCwGqKcRUvKVZ3yD1qK1YCpwQLQaKSdcZFlhTHkQdg
cQUzSHosn91NmWd4R5zruZPjlV+O0yumhl1djN3e9lmbmuOhHQDro+p0dvUUtWwGEmDUiwK6rqP4
PDrPHa/jks3ALYSwxJPGkZtxwc1hGeqdlOAPNbdhUF1sPoDNLLBthJ42stiIbYAR9yPPNq79a7Os
8IWIjZGPm6Jtt2T73nU/eYsctXEpAc1MOKcC7BpPwLSioXehYi6LVlYoYXob8GDiZTbSl5ZepDDL
dxPY1TAV5sXIk3uj1fN3mhTIRtpct/KJtl2hpmM1jWJvaeJGj1iVUqXmsjLws/DcN9lPTMsYd6Z7
cMJ7KYN7ywbfro8/dkF7yPIypK3zbCZdvMLhLc4RaJ8eOFz13Gl4cSIYTm6HyDY+FU1yxUKbbjto
PprtX7Ey2nVJvLbJK4UtUNbeuRuHLzkEP21zV+rJtrdflor7mLKGAcNyw3NPmzCtj4mH2Y7AN3gO
Np1HGTTMRo21ZpO1HuWLzyzsuzsxCL7hdxOPY3Oimm/XsSYerKWTiiJuPkXK3tpmuMZ8/pKy7J4R
yxIqcyljLtYFMlqEnGZ1fJBq7Qgr7kLAHKp7gnCSbtloecxN6RwRaRTvKo72ArEOaf7gxyWt9BLD
CnIejMNjbiovEMAdkPsAoW5qtwGOBJwYORBE3LFb9MESobC2q5SbAHYfnxxHVb5qTnTukBYnTomY
Bk21SI51YZGu/urkJsBKXVeMs/a0k9XsdQj+FDEQ+P3quWIt0RqpfzbGtwDlr3cIOXScGbjeU0Fr
cibxJubepFEd9as4MyPTRMg1NFzucq7J9LJ2l3RRdEyknQiolP3lOhizOOQcYuXseTc6sbGdMonL
xsCrDCBWzUKzMip5KcFb4f4gzAvk0G+zZwUAq6yai7sQsTQnu29KGFm2CS3LAJtFP/pzDkaLSYob
I2AtnEaPM80z4LYyME0WTqt54XC1ALm0wVqZNJjRI7H2QUfZgLumZROrQiAAtOiNkCuZLfoF9lW3
YL8qd95oXXkd1ti94YLNbnPrwgkr4IXp8txDD4uYxTowguxjudDAF+sR1Sp4YyT3PLuvXun4OeHm
xu1NSW/Iqcj0vnJQD62M20OJC1Fl9hvOsxyyWQThTF9QZ/o80R/Xw+WKvAQD44pmaUpixCqEBjUt
wzzINCd/bKwRmL465UEKk59qwFVBoelYz0tu5sV3krMBhI01SL3NwLJxQpyQWB7nqvI3oXOhku+o
g3FLoO6vKDaVD8asniDQ1xCkG///w1z+L2Zx+ncZzf6nsdb1NxX0/1F7W37ot2GJBCokd33hJv0a
XEX8+n0rskxDQuff8I+z4PjjsCR1piEHfc3U+VL82TZOYEHYTFGs6VDL/or25ixK4p+HJdMA+sHU
paMO6pb4h61IYs4TWT5lb9hy8vERp27GLmOqAJ1MX7VWvRaL5Vr689rMnddUGeC96Z4ZND6kMqGJ
pFi6HDt2A+GIITQS3N5ok+S4moN9Xy7JOpt0izHiC4h1nj95+ukUzVs04UE1anEKpp7Uu09bZkRc
HGFreIkmiWV28DcZaVdPutiJgjh6aqBR+w2+63bAOh3m5tNsWk/xUOA1hkAXuj7/Z360cTJant3+
UdjpK1MBZ1U3vWaufgtu7XEIzbtiWg04i5NSEUAqsZQatbwkVLs3JVsLmV3XVHxy7KwNM2dB7jp3
Wh9vgyY91RH1NBnIA88f7L1VzS/WnMLhYJmul90hqyDXNdp7VatLZCSDV8JctKvoACVtnczMFpmu
zLMCZT4Ecmup8Q4P2w1mmi9HfwUb8L08imswPcCLemtdU4XIsvWx5Q0hmZPsDBZy69FI7mabfcio
dmFdnq3QdNdVhZemDHFgJFOxHmO6rsbOueOXN1ieRPLWZYl+huxHk0xwsDPjMvDEXCTXa6w8OrGi
iVKQlubq4Gz2s1zVkt4QMzolPm413aLNScdXE79zJQdzRStN0GFsJjIJpJUPjsOG12/PTQIIwZc+
/rHJee8oCo7tAMq5KNtdx4NEz21askoP1fYr9tVHNlVHXqh+Z6TZVzWlB+XbN5OtPZldc+oT54NT
8pik4TGM+xuNsjHlBnKfD/E9ZisejFb+k8/puS3cLevycBX0mORts1vNxJZEE5+naTzrVYw0G/mC
XXu+qGfYBgwvpzGks4wXV6PYVaO7zYQSs45rEE6NPSivrNqXpI6fnIaiwc6dLhDyqJilEGH2k/ME
bnrF/tJeDV2yn10e5mlQgg4xCRLx7f60MLlSTuusKuXzHG2BTxmxs4aLQDVk11yy2WElEijycnaM
CxYfUjxanqQgIErql7l2v8MwRG8E9YebqHGwr/d0OzIVrlOLb4o9LB4f+i5XPLOMbeK0W1IrnrJq
67qfcaM1vYl2Vl1bQQOBvsu7I56AO7IXzWYuzHuFDc7oUU4iq3prmVL4s/X30mnuulJ7aZP+6GcI
gYo5kTa6dvFVbPRw3qezvjYbe+MYd3Ksz0XaelnpDm9dBRTdB/u7snE3rpqkPMA/gbGYxkeqNFPE
z864CimzQNnMnxNKAOj40WFkSOJXKrkMMc40N+sfwN1oxIuxzRkEKknRhNvC5PFKAtRrFCQYFWBZ
CTLahsfriFUuayisE6CsS3VnM563ikdpnbCgSkpqpR0kPNH+2Lncqnx56VijRVge8nbNPfJk9vpx
xM2+7lPnaBEhN2P+5MZMv/qEJVU/BC0LgdLfuW5xZQfmfTOg/iTCubPh869Ld/4OY/MNDuxmdIl8
0odarXSCaIioYt8F08skw88GIMA6kcYHbFN2vPpwjqrxAI6EvPUwraycwpxB7JGLP5SgjL7iR2qQ
inM0XskShkcvpspjPih2TVvcZqzasEpyfVsI9Kdq6ILtbDPmWGP81vKeiIGEqa7twB89OA2dTF3h
WZXCvx5GxiHVMb50WYC6VU+7vrCzW3+JI2p8QfcjVddWilI0TPJem6dXLIA73cdVLtLDAMfEllA6
wvKmLtVz1cRvEq8gU//GLOGKxejFPmp/kz/MvrUvjN7dmNBxVo1gTHHAkq/NeEC1hlLELX6jmRhN
BoFdsO3j4+ykdzJlC86FxKsmufNnalYnQx7kpB6qSGDw0tcEm8PNXGtnaffUfUXY9NqbWCGNafIl
F2hSUJvatSic9MxnzEKPHtZO4Xw4Vck+vuWWxGbEPE3JDCS2KddIZASLY+OuD2LyPPPHOMgAU2j+
mMO3o1Nx3LG6xXpb+8N9M08fdd3cq4YGFWMJHwkcTmtA1s/uHOYejkzcjpmDmz8tXoLav81j810X
1R5T5CeSl++FWkIpFq4DSe3bKQBLlA8zlRVmQqiRkmFoD8B03Zh6lNIgyp+6L6aL53Oo7Z0ZTQ9B
ynqmqvhUmO4bGgznNW0EhInJxnT5dSjJ9sbtjIwoj7bPkK6a6w6XWx059oGDw181gTU9piOxDmzP
/bY1audc2JSbaZ3ggFiAS2g8+tKPPCxv6rDrUyvYWQEJbz1h+d4XlDD3JrnhFso8if/yXkQ1PopC
Xo1pNWPSwsQqRH9vuPFnTfk5PX9cJ7r0Rs39Pmrspxq2IgyLSl9bED4oLTHfsfrF66FMWVeENlFy
0KCpBQ6H/+lsYi9Z64N7BDbS4FfGYFjrFWGsmmYDf8TmbFIj7jjaLeiOCgMdYZ2cONNBi9wGx9N4
kxX5B6cqS6W55YmqrHxTGvUuqrlUpDZY99b6AC5JMY2/bSuS1p1BLUYs+yPtlJ+4A9lLEie56scW
yKDWAy5GjAwL64EgyM50Swq3fCLSEhNcrdFSK/LxpSULB5zPZvUzc8rMeZet207tzaG6t5Pm0Sib
8uRGuldYabczovSjjSKgrkRSHytT+x7G4CWI+u85w8sp+ZK2VLuvHNNo1xB2MZVW9nrUY4BiyQS2
1TWA7Xa2OA64+i7RFH45rfPtFJ2XhC35k8FZlWHTrJMspJas0e9mauW8pgzHjT68uDz2hYY5wLa2
zVAdWBJjyw4OPK2e64YV15JgH6gf6HBkIBUjZCEfUfO7Ava60Kc4+4pEfLEd/M7a4ZCMKAnDeKZ5
a00kaobnoJ+NdnooDfuSYmzRUcQpSrnVe8ES1LpWInnnRb0EC3Z6TDaQ1TcUtFChknx0HURNTVCA
zKvR54uL4qodinfMew/+HG40u7ij/6RftxFB92pgInLUWsuse6oyT5xUntIKihmNmUxh609q12U5
KSa9GuA8DsfetwyCfPrW7aECUM9wLetwm0fJg6WP8Eq0yt5Y9SuxrsCzEvshdY2jPZXXFdb6Mn2s
ohIOyEefJkRiXKq0S+PbpWmw1/mAU15kWnm60Uds+IW8tfjNMtKqC7cK9orZ3w+sjP1+DtZKg/9F
noC4jvnZZyL0kiAyN4aEngQcGLafunckB75DvLwNw8VLYz6NFMAkUeWlc0uirgbmIIwMs70PoXnZ
YIisINMGGmru+S6z2xzYfze+lNskZO25MDgMFhYUxh3CdNo2DuJKo8udpsyr2jcPVR16OpME8tlR
WtRP2tj6WMPDIKmPjRWeqhBpcqh7L479U99bJ43lDzoOka8Rl1NQXDJi35oxo2bBtFTE5n/dXQm2
s0FggpVBKpLFI9hijxXDro6GfYnMzCFGQTY7nHUZDNsQSyImTu7OjDclCl4bpLeaGX1YttSBQCcv
Zkh3q92S6xv3mL5YZNher03xEgq7tFF7LGOi707WLVGDaTWKOPSUTsa8d+1D83/IO5Mly400vb6K
THunOWbATOrFnce4MU8bWIyY4ZinB9Cb6b10kMUmk7RiW3OhNnVrU1ZVZCQZmTcA9///vnMcyDFZ
y8xvsKkqVSHfklmSjHf49sO2MtmDcWEhUcBHknuO6RjdFoSHuXcHXiHSdOMtRVuwohngAcHPLkkq
VsuTdO9Se24rBUWxaFNFeMa3blKOWSAC2cdaGike+ABV7F5LmvRPk2p5ydJd96xqWVmg3cRgnnUL
gWuneV+k0Va2llqXOsYH4nmHzO+tU12TgcpqKAyC8q6lJES5Jj0KSa3Bi+trwu3fNAO4WqVOe9Uj
UN36Jb//vmmAFyAuJdTNxPR+RQp3rwUTh5mQyW/mLjnKPuU5Y/GmmQ864Hhi3dhpSYjZqs7fWQY+
kGowVjwwNmLwbseJ+LcumJH1yY2cCH5h4IjWujOdOk7ils4mUUxSHR2dOaNp+IsGsQD8Rn2VDWwT
+0yus667T1uAR3Z9mxjjLa21rwxNzdLQ02YzyuSI/G8dNDGWR5JRnUyh0icUS63yhBm4W4Yzj840
NQC9XtGwASiAwpXl9xh0F00bb0IH7EQUD7hySGUtq8B4//9+s/RrvIio0F+vlf557+v3r/xtOGJz
FnPwhv+2L/otmGQatHxp9TPm0P6wSYIRZpHidBiaOHz5z+4EqmIcSZw5BU3a9G/SSgnK/Wk4QunL
skhEaEDF4JHNU52fg0m/57RVlu4KtzwXuUCFQGRRSzZW5D96NWD5TGyj+iqnMxOp4dp2W6Z2oOaL
qxozmqlzT89uzQCUhI7G5kUHYW+CUAp2xFAcxg3TQNIoXNLWecQ0w3HeG+Z09CEv0g+DsbtncKuc
8odqRkNLw1r51jPu5aVkhNiY9Z1tFt06ZFA61WCd2BJbYIBYXbGTLwjjNRPBSAuko0Ec29XBHbpG
hf/ICfIH3zXcTVbzb+44Vz1nfNcTe8pfnMbl1xCZa7MoDp2MwaqSdYzTp5o6GuuAJex/blZgSCJC
pxpH1HLlkg1XJUN3PT3ldkT2r+Oknc/58SB0n4KmeZKApdYMDHjYCII6z1V+a8TGPIJxNb5v+DfL
tkCqCeLyqVOfU2KkSy9VPGNFuHbNm471iOK1CBOIl4Kc5NoNOHdgfttIAu6CoPsQVCcnNNfTnH7v
7eTEHuglM1KGA9zY5Hfkp8vA03e6Y7zWZgoGJNpnuYYIugvshVdy96m6q8mnTZd0A7gyBRIll3Qf
MuWcuQleSc1ZsSkyyI5W5PGz+KbySrRW0RYVwir361uATtzC9B40PzfNDuvv4Bw4fp2MPFoVBPxb
gv598uZa743NcxUlbDupix877OHfdOw0/3dykf8JU+yay7zyr59C7OXeo//9v95+HtD+thefv/TX
x5D+CxQOjyC6Q3odggcb418fQ/IXHk0ajc+Z1TGzBX+f0VJYdZC7eJbNqJaY+k/JdfsXyfLbZpXN
/NZy3L8lA+V5+KfHEKl6QpoMal2EoKzP58fUT9RBpx4JccbMB7i4JI+xm0Epd8d857YDDklod1EJ
bI044ZYEyprlMnlgCct91ovpQUB2MgUNIbId0UtU5uNpsvt3cuS3QRWsXL3g8oBzm2BRA8C0F/GB
H1raktHEHLTbqslcSX4Z0PYPXhGtM784jNK5ixzvrBXavRNJHmy+8aDpzrYRNEgAUcRx8NK64QZx
27XMxbZmBeoP8zEXQ1gmmHSolZa91rl55HDEybE8EU7dRGlCF7Vct35P1Cg+CW/aZRT7F1ylru1W
fNEkgpvTGXNrkKsNVk/SJWzYuD2UiEkp5bgoeyuPKHjy0MyA9sE5itHgW+KyFFdny/PwSk2XpFCP
Gps+LotbKTmDUTjsm+K2Uz0VznR072vO9mPG7XIc+m32QztGP08lO4ua3MIfvYvZ6NOi9Acmg7Xh
PPsxT1NIlP0atQtH5VY8FKJiGioI5cTuM0Haad35s8F8tKOFIVLruQkkQkz3rhwF0XmH7pV9TIP0
GIb+uVds9pX1EObjuUrj7UCOUieOX7GzNEvIGgZeylXnoosy2hnKscYxd5i66hRWvD6IAvrIBhOG
tDYbyGrAVGxW9lXYmmcX+pUbpVeYQHehk111Mo+Z6WZfsu7uLIHLLlW0iOfwZriDHrW3c/+5NMv7
0EJoOaqzPmTHcaCYFyf3EBahLww7XiA7V4XXjWFt7TrmxpivJEl4hCurXO9uZh4ERUGENBwtya3e
dZ0I9w1XA2sM5409LEIGRGEfg3+ozqBhWO5SL1wY8C37Mj4mpP/ziU8YYz4qdkPOzVwENFf77g5A
ykFQcWJcGi35Na+IjzGKwL99TedovjIzMUz1u0lu1FC8ETctec+AcNB6eM+REq9t1Z+TdLxklg+C
0Q6L16LMX5rSw0nokToye2evtQ54W2ntoXhOCOnSQ63DnMos62iZXEvKedmZxtFDbsTmUrnGZ1IW
3GRt+ARavqymORUgcd0HY8WTn+vbkvLwdzpOu9omIFdpqHuV3VhLIl/PfL42XWLcMTELN7VuYT0d
ixOFPvqQWrQi9AxgMC1xJsmCEEI8XGVO9VEYw8hbeLoh/VCxpoSeXRdMfqa8uUp6BiIxVxKvztko
e+Yrm4G9nZT3fqitBxh5ZApJ+zVJsozckdAjZLYCJ0Y7ax4sgMOMp3pAWgvysf4ib4W77InSLoNk
pvnppnGchKmt/AY+pOJN6qb8+VWZiG8z8rfPHR8VOGOsACrMAx2VMtvHeDoR+VhMZfMN2XzDd310
IBuvOGCBu86JrdV9sPXD4Dusi2eXGYSUgC/SYNXZBGrKVJ7a0D4NunNx/OGKLdzSA9xW6e2Nptor
0xTf1CkeIp2JVmhpHz5EnsZmXQ4CmLGrOg6NeDMYrYN3u4pnkBqX7UsnoitOEUhcw/7UFJhgkV9s
S0sA/yNizZWaPSr1uSkdthR5VkbSOwtvEDuCxGxz0+baGTqOhJpJzg83IvJRrLMT3dhg243NM8/b
o2FBPBwLY88vSLveS86ToA7ZzBJfob81RfWAUPQixmats+XtsvFsK/RWBXVxkMfrKk/lcir4CNST
WithQqXX3kXU3ja+sctGh08NhU2teE/mdJ1mkrt1/GhhyebT68QybPKLFsS3wrQI9Bka5BFLQ9bI
xymvwTQj4eMBWRFp5afWqJNH8n3EqYr207UKAhEtTxEb77kKX4TAADS4O6GwEg95+Ki0iNBJAIQH
obtYMeP/JBO4Gez4VJji2bBabxv74k0hG8FNcB2b/rD0bP2lTrNy4zOCWlRaQmA2pV/lFi+an34H
EzlqlnbqbNSK15jfKZ7IVbDxbePTjJOjGxPSVBEJ0t6bHpRiK2fAVu3o+Ya6uqkG784HDONZ8V1H
g5S+TL8ozJSfozC+aL18LsgMrbVOHfTevi+14Lkys47eJwOO0bzQCF2x8jxK6Omcf0O6+D2bdiXz
YR9k6bLUrW3g8EwDR2pOJYnqYu/E4W3vD1sRqlMampvU1LBt4pofOeflRGa3Wd2+aUm3hl9NbN3P
Hsd5a+IIaNZBD7HGHg9B6x+CbHzivBs9WvAH2gaviij0dgsbYBtkZFr5GFDcBMxZkVh384NpT/uI
h3/Q0fie8mDlabzeejRtmJDdTF1cQsrwhGf+U+nPRlXFD+6gbkvHIlDjZJD8fda1NAkK+CgtnBQb
XsoQkQRTc13ccOcRqtff1IX26IJZkWiM1wrwSmNNTzjB35RpvxuAWTIALdNMagmshrGJ77vqaGQD
+l83dPZdZ/k8v3ptqvhzCJloCWPdp8aqL3iyeF5x0zhcTbj7E9yxp1vcXvLg+Vw+FvUg1efg2MU2
HuqI3/s+PEbcb9a2PcoPRT4W7quvexdfNZRDVUd4wx38+NNuf7xdGuumJ5RNXrlYg+ZbKT9h+Vfh
sg0D+7nS1FPRajAblHbqAhg29ggYOCjTt4aMqpsPR11RrVBZ/8G+fqOb/q4I0vPQBLBO/Z1XjaTk
m06H7kt/PoSkAyG327m9foXy6k7JUPLTZO24Lml3zggFyZD6uAuIyp4bVZy0OD2rMicNNtDeSyit
JezsMD2voANCEcKTxiDzxhFOvZTKDm5tEi0dqlsrYKlLII2zmtwzx5vXuz6TkKiHKiDGYFiyyKsZ
hvpc4qYouOMTba0b2WQgL+RIeU6FRP17VpUZFnGUm1th8TOUo2tr+52giLNOzZq08d+flvw7UiT/
iW4q/xh5uNwo/vqaslLvX/+Miz5/1a83FOMXC7655emwcUypG9xDfr2h6L+QtyWZaJIiYcpo/tTg
otzF4Bw0jCERcLGL/jlya3A7sWzPpf/ORNf6OykSc871/jFFAkqC0C0fcq5LzEnmhtdPNxSEb4Bd
Gm1OEOj5maxjvKCBETOE1Hv5lmdJu/Qr/WIFTAOcGseiFjDZjwWnWWkDgG7tfLhyXaWLVUFLNu2G
A9/yGT3Lrk6nbdYlb30dfwlTvnj0FTPDPyRVIZFDu6V1idzoE2L79eAxw3QiG2dKJ7ehE/NPdVhS
ji+0Du9qXUyr3kePJ3XG0O0EH7UvnmKI7UtEEyzPFGyX2fQMz0vfJWG+mZBA88exlnhYCAsHZ9Me
P9gy8qPXU6EHGQ3MY7ZJC8q9mApJX4D2Q80xb4WZ4SwKVFA5DEMfLXVfJ281mmqltazc+BFdZCZS
BuE2xsqdvdbt5MxGDBoY2mdbEroMwgw6hFG9DWP8Ornjyc9SHvYOvuzM0LmqlBm4jjJcW2Q7HeTa
FWhtWk7TGkfsbTFie2/t7mzORm4m+2KXzpbutMuv+zy9riptWaHxnkxMLlwlXsuiewKcQtBndn6P
Q2VfxxoecERxGqxB3p/9xIbVmV3hhHGBx83+8AqReARI65i7X/y7hEswHmI18EjWZ/t40LSgBzR5
jbdtTRTtk98bk6Cn+mRIjqkjAcOLzNyereY9enOB5txHdz55ZBNHjmrEmlnWgut5phJ7rQ1Y0kPZ
vjS5iyXNMm5qz3zsEKrHs1ndxVSC+zv+zPLx0ao0sS718qLHHZUoyRwZfBwpB619g1cEqXwoUmPL
xX/Z1NY+R+3eNYZHTMmutPMgNPtOJ2ZzsioygL002Hfx5bdpTstF78ItR9urSs+eypSsKcWcej3U
rfYieJQi7OLEnDZhjEAHRkGYGB+WV/Ugf2scPxWchAA+9aJy2EqMAPTnbnJyNIdpuHVqAZ+xM/Jr
g8PTlMw835gti/JLqPzYrNdwcY9DFoBypHG/q0pIUeR4t0OcHlUZEHSc9HGt6Yb7WlaV2nLi83dO
2FG7idF8ZN14svQZDO4l3ULGQ8rSJJZLw4ng0muWy+SxPLp2Y1+6WuxbyfksN00sag4wy7Sg48sQ
begrcxuQsLovsyA4ukGYQ2igr6yN/gVRJfeMmldUHjPSz5qCc6nEGWn155CIhpl3OxFU2wJPwjrw
uKlyks9IxNZDuDLpGaFL9d5MO1o7TtZ/kXdi19JSaQosBetI4kwIoSryPg+PhlaWqwjcEwNH7WOA
OiV7h0659sFTg4OTcNnf8CMKmX5LqWskAdLtKnfcJhbRZjE+gU5qlpkNU8UKv8ECPSCEvw1FAGSY
zZlfhqcpJXPWeh1RrIQKNrNUt7LGfcJEpgyMtyYnOpMTgR2mYhdmBs2mDMuLC5/c0G7KsedWPIFO
NcqtTj00bdvlEGZ3The/JGbOhYZ+XJSd3ag4TsW4Mbzuo7LoypdVfBvGw6XW9XfXa7fUEvHbdOin
XEFHqNwhH7jKrQgWeh9caqf4DIh7BG3K3jZfF6KogB51N8pjBiEMnkR9o6jqD9+OHWxKczrLqT02
oXXUGnUHa2ArJHQlPLIEguvAJh+DgTAtaFWNTn90Iy7eIdcKiaU0y3hKl2PWk7RhyNmFlX5qnerN
9btrabew5tnmtdyOK3zdTrj2OWwDj7hWY/M+CvJLPp9Da0Id48Gkj5ub2Im2PFzuZEU0JRBsUb1v
Eig9MWIDSR8jjSRJ+Cue3KuYehCk2DKr3oN6+KBAsSfB8FqGoka306A11YudyPgB9fp9n0bUy3Tv
SwUTHycdRBUKsu8JEtSW/fi2iCu558bhbnMohKHLe0DK5GYs6MrxCIS+lprYvbmULnnHobnx39sg
uvb79p5T7qUuCI/noQsiKdJdIpLt05jzCInC6tVmQZt1Q3YzekO8qaFzn+1KHyT2m8EhhdPnD5ZN
8l/nnLlUVW3c9qxDbqxAZ9BQavX+75+t/ot1nP5xuKIv9G8crrZt+v71T515v89/HSwxNFg9gro6
eBCXAetvayj6Q5LxL/ldE8s3o9nfC02mBuv5dz7Jz6crLDY60GfOZC7B379VaIJT8ufTFXUqmxM4
dSbMM+asav35dBXbdjpENSX4jGkJ3SMqGFbSzboskpha7qRnqzEOrZOond4Vh6EwDqm68aVHHqga
VlXHNYNDfWqI6EnO0y3dwNQUu5p9FMZA7X6O+sY+ClTfXemURK51pKEDhanOng6ukzWgJeREKCJ/
k72WrjEZk3+om4eIzOXOL5bE0BTXmj5fuT3xR8UOi6TUrnPz9CGllvTAbd4fmm2c4J9w6v7CtSXc
mpFdPwgqF5nuTier4wU7Ok7MSAyrNi5x82RHHf60crytKtM5O2FUXwNpNeO9KEz1xsw3ZR2XkH0S
8bAK9e6hTptm7cOazhC2xYYxXk0N1IksEQL2CmGUoF76We5tfe+WB+50IEQJljGp603IlHSJY483
V1m+KA/ZyahBzMhLAmN5dNWETnnI8qU7BNHSa5g61J349qg330EXa9dtQ9vRb1ZZadyVAyRtOxwY
t5ulwYS3t44papGmEke3rItTmc0l8g5W5NTTyqZt9J7GfUnppK1WoJERj2j1HKQcKLuYEzb1mql+
USD7S1PntW3q6NTAUmBA6n6HebaXqucMZBv0bJ1+q9zwLpqs85hYiOyALuwM7qlFCeyF4k2ycZmO
7gIdrkHvZ8gHHX9cBmbxmvEcXupAuOgfeZespffgV2P4ylNyl8v0QVnEMgrEgrZSJUV6VnEBZngv
JkOYc1RsZMaxr6FWZ/Z3tLhNIn1cy+lD+U7y7Bf9SL6RPI+DYmkpBKkespADKpersYWn4xRI2hjH
HIyiGPjrvFNp9QJB41NAgAcIzoBvaGyrU+Hnzk2cpVckuAAYT/oh0WvyBGYxW1rkmmQW/Der5x/X
wB5uGOY5iSaOo0rGtTEC7SrHWK05QNZLAJn5BpA/kUNNyrPVDtGx66f1j/81mMkXQtaPtPExJ2mY
70b3u8tbksacYDjur+DGHGpJmCFPKYYrCBNGdrB0+jhmIeajuP9qFnxs/P2gOZQ4zEqUhy5Q1eHH
f/vxH348QhV024a+oWkCJ6ZPNl2ng3UZLHwlvk7QhMsKn4XS/hh81pGRQVs/yMo7K9HlVZgNr1SR
gDgE1riIQ1KeHsMxMi6lcVXHaiVmP8I0N/wVTEte2ETk+BlVHRHYoa3lHYzSa5to3yJpBmtpTfa4
Hxr7cQr6dikG9wZab70drMjYMFSxN4Gsh0VoHqdYz4g2pfoqL11z4yh72tARXmlN6R7KPMmBHRIs
d0WoHabMkoegQRPE2I1W4Rhhqhs5GTU6uIiJE4CEhLzMCpPReHUJyVQf7QE30hQB9Y7eOkqkpykA
bckHc++6BY06Hc6cDtWCGj5hJuWwBEG5CHW9Gdd2HNBsBqrotrZ1JNhUuDZjEQRIOoG3lTJyHA/h
PPBR/XCOBVsCu+FM0nJI2Cq76p/J2HeT/W0GgwESP2DY2MwkcM2DMpkYj11emWhPeLRWUXQUKQNT
NxUHlcj3/9hXN6b0j381o//LX54BZqH6b38bPvVfBeurt+btD/9jntA34037VY23X3WbNv/yP/6h
Yp//zn/vX/xvXz9+FZZDX//zv/+1Wc5GTqrLeSP61+OTQ1tlb+kflrza71/32wBlnkwYdIxhkP0s
bzB+IUlCB4cFMEAb+YcXPEYJAvzeTL/543oXxhkoFYcV7zxxMf7O8ITA7Z9f75pt8g8ypQHpzIKq
/sfXO8HP1hfIaVatN7WkGKDm1eH1YO1T3+ZK6JyyKmsWAfLGeMJq3RJdpwIPFDZgTD+0R8239lBK
yQ035mFujAR6HoCB7B/jpjyaYSK3idQu4GtPZBzvmVycWesd9dw4tVZ4L5IQz5rn3cSefTN01W3s
MD102lNeV+96r7ZNKQ+lY96IlO6Jk3HJ6tOXMHfPReWeLfxYYSroWadrqei1OAz7A4yVjdksY2cC
7D3X04JpEUM5sJmWkyHhTUbJLwhJOiZq2Rrm7YRLt6rGleel64CuTMhaIScckc+WOKXthJOdk4mc
Sq6vAU0t+oxFZEueYnC6i9Eq3LHtvtOon9z347nvrMvUwKuBkkv487ugmJprV0Yc39cGVUfH3ZfI
CMqO95+8URQHVIhaFb8mD/VVwUrMg5limsSl6wxB15uLLoLpZwZtSMPMAvJ9umf1/5wQlC3phMP/
vK58qnyx09J0TAhL6talzOAExf2j6blMW8JTFrsHSCDuiWMjY9dgo3OFWrJo2eAV3Hq0zpVnXtq0
/+jD5CiYexyHcJkExY4lI0Rl29JuQi0O3gq7fPUzjSKKpyj7TNwd7rUcRJBe+Do0k3yJ/kPdjHXu
0sNqrH3FYpDBW0uvkcXkqkWgbnjcykMkAEud4qwcnWdE32rverzJBnYKsctWP3XyzQA44z7rdfmd
tyxUIB/PBBvYxXjwtBpBYMAfA0I3YrTchyX9zmHYeAOSn6DdOA0T+CguqU+SO1ThrnU7YEW1ZZ+B
PGEbAnXbe8m1Owea6+CUhX74+h/78Px/8bEoKe15NteUv34qPr6lyR+fib990a+PRBvAF4ZwSVYF
TPoPo+avtx6LZyLsL6CMiGk0InY/33o8nVgL/68zazV59v2GcXB+4YPMI5QmI/RH/e+lXuiY//mx
qIOBn6mRPGttzZJ/uvU0tddR/2NtT5gV6W5gtl8Dny4bnRbluOgmRRMhkuY0hc1RwEYo4+4GAPPR
seJLVndH9EuHKLZ3jq6xY01uicK+Tng5TOIVOtBore7PzoCKN6tjshQpljL2y8TQesQJASmFruAw
3bBPnCak3X1OqqsN0mclnTenMW5FYX25gffm6rSCi0DdoT2DFA0Ij4lDKr29loekLqIrOyUJWxrt
aYCk5GjDncVKTR+7ja7UpkCoHKTmtc5ZRUnaZNM8HDCVfa8MA0UiUfTUuUokQ3HIMkblXqVRcmw5
2K9B197RrTwbbfrmqf5Wt8Y7T+9eykltbKe7VYQTa08c66I4GayOZ5tCpRnRXu9AkDvem97VHHyZ
UeITfUStsvLcadVKTDxFr9Fb4+dXuQ1sWENrD/wZLazJuQiVXat8eqPQejJKzr/1RJPfDO+g5Kil
kCl5jSh6GwC3a3B4coo9izEa5KnPch65tdutXM7ya8OsgcUKx3nqPKCSKmntBdIJDthlpX/1geY+
1IO+Ntx6J2P/lZ6cvdFtSiKZ0iEJxU5OGB2qVO4Xn8mU6dQPWL6O2WtoG2d/mtzFpNRlkCQlswyL
3dh0Z4O2yAnXW7vOLecNmaZYgMPYC0jLB8uGhiYlyuY+R7+B071cQex0j07umefaVQPACiEujRJv
WghtNyuar0oE70yoLmCmqsXkSrpGyVNNYe7EyfpHr0EgHuayi++x9qZjLwd91zKEBRfP6zE0Sfjb
5CPMF2XZ1Np18hG1AV7TMOryuhsrb1mn1H+G0avRdrp3GrxMQa3H8/qMg2rMkYC3YuDxehoYBi+d
oOAXqJ7qhKpYUxjcpf14nVAYNUFF6ngGZxKWWNgZ9nf8L3xeZpmH/uAIqmPYZMv1FOrVegyATKbY
1Cq6lZ29BfOzj+PRX2S+/6j6Ylcbw/2k4mNTdWqRZD4FKuc8KmICFNkD/oTCBFHNpK5aVV+GtN7g
8VrHFFVYpp5yr7722+42LCgPualxHQTJ/QRhszR7om2uuKs0XzsifCEEFT05bfsp+K5mC9QDegb2
RUZnriIYLVd6KMrFqDIgm7TlFn7MZ8ntctiAon6WhfleeyHRNatpD+mkzKWNJ2VljeIhacO7pudj
0sWVWGdT8m5K/6yBSqcYdV/YGr3MzCM3PvkPkwX2ISiUedJ59W4wGsAoL712n5LYZ2rNpVOx5rYB
ILNeKe8yq72k+vBuDt0T1Yfuc158GHL8chM/4TCWlFe0n+/8lOwdovN6D2gWz49Pgy7wKnQtscMQ
V5kvVMPpYbvmqvDdtzqGj7egVi3XiACrhU5nEzifAayq82/cPPsksEgxJa2Lhzqb2iXxgF1i1N63
jOU5neD8BUSMOgpN7hQQTSnhpHXJOQidDydmH1USQSJsZb2xSuTmLqKPvssooMkJ85HnbzJDe2Eu
0LNWDr75AQGpAlskt2tqEiBLErt7yp3ggc/JtR51E3xt7za06qMS9JllZ65jiYYxrEKx6CdaSDa/
PRHsmD7Iu4XXJWhkgH90UXPdJtVnlTD+VbGghNJ7t03DkZL07sqeo2qQZFZjbLJpG33yAMgWgt4v
2YcUZLE7clxJ94Ef8GKW0XU0atcZ8V6mW+W1iUXczevd+OMTG3yLUT43DDbEkDzZI25IFcTYcJiV
W/K+KbjS6VpurqNcUkOr2jvbJ/cWtVjJFE5G3RAkvXLC246YAd98LcxMWrXND96g9ukLl3eQYJNl
GOe4LZpFG7MHgZGdsvPrkEwY3oOiuXeMVPvgt96Hiv0bxzLcbTl/s2SmPnzhDws9o1EbFNGzGmZk
+/xxCTxszzR0t3iLDmFvX5tJdg/zb6d0xiW1U8Omp2IzIa9NA+uLVM+pLaDKOHovrpo6vfOSLGIY
Zi/UaPTXYd/cV6DttlrZ1yuPqfehGNNb+kFPDFJeegSqrIhYrViYkJa5M91kvEFpBxrNiR8DADJ5
fJMECZFM9quLUlLypnhM2F3Ep340YzSRBoVtzWT56e41zXgLPPERxwRZ3Eg+iJS2X569e2mEakNx
87fuBtXd/f3D4H/FgIHzb54Fj9Vbnb51/+Q4OH/dr8dB9xc5nwNJOpM1Nmhf/DQEhxprkIx1LcPS
LJtYwr8OwRHwcNWm2cyf1w+C9+/HQQtIrGGSnubTOs/Azb9zS+Zr/nQcZO5NoUPCy+A8qKP8+eMt
OdayUjPmLhB11Oxa0/0959PFSEhRIxiUQTBopTFOqxD+JUYP07JXUk7WM05PaN2QO8djYEhyexCc
6i7YDlO4rpVzXwLBHjk+RI52Yybm0sPwwCXH2gTslYj2P+CEpgidFnQsLD6/ln4Sjjr11JjcetyU
qA6oes0WunZLunDjAaPEgbbrG+d1hsbWQbXxucFGEixMbkKzHTf8fi7BLa/JQW1IRBFudT/ELFog
m61nPNrjRILHo70xWvwsabT2EQ9uFfCsgyyxwc2lONhHlPbou+2dMTB3ZUx4YoIbwvp+Ovia/tgi
DrELhd1QAY7w23lSpl8SW96EPrs8zhVEisc1EJtdWoZ7PXJfmLRsnYo6YYp+paCMRh/jZaiqXai7
rwgs3nGxc8UXLc+DLKAS3mLWm0mUVehwW6T9FcTFR1QGT33nvSsRDJT+GZOOtHi2yjMeNSuga4bG
HWGx3mxdTDBLbPPZBcU5M742cReNMecZBcXIOEgcYFFULKgb5wtm882ehhcDw6Yt9mHRAWLLICRY
WpHfVBXU31wO9zb9YM+A05ZpELN4UGatCpeUaOQq6qJ3tzPPKmHVYKoWR+2I4zVqYYKrNdHFZ4Yl
zLT9rlk1ldfy1ssIwRrauq+ooJhBtCdvz3Gs9ceN5fhfXVHK9WQ76y5KPrUMALERAxnHl4Cupojm
xYa58vwS/ihumzmnTyO7ECw9SnetDQN0BWzt6yyMevL7CWhGW+2HuYoiBS8+XWagHygUVsT2goYR
z9A071YKQi7Xc3MrRcc2hRCxYI2YWkBXpmnV1VeWQMsjmtnGiS958ttLMMBIcsynyh5donby0nTd
O3CLkiz6LJ2K+690LI1daoBMJq32OjS5XAxdviXR7JF1dF78Okj3kqTAosJnsXIMu9t7qeAlNkL+
WPWuhi6qnz8BfG4tGe5DLUo4JiFNQiy6yA2XEiTTogw0PSJhvHhVCBDL9iV/e5eXT1xVjTVHuZ10
zJc6IghTBmV2rsrpg+QTYjavIGrrwU8tUjpVwT0OwbUF0K02k23KusoPgjXs/wOFKIQkOksI8t11
GRyN2sKmbL5rA/8OVTHdlo2FQiaZHlVJmSkwn3XS53oQb0frG+bci4Yuxgk43xX1m0NogFLWeGnR
ZoFf2+lZu4/HYYQiKw+6TsB50Nq9rpX7iMIzQqHR5EOowKKKR6/tOAXrJY+EEmNzkI2rqbTHZVNB
ugdnAqQvWVoxTaMwbrCjEEYEJMxcpKwm1mzpum7LrZWTYVFIKmtHe0/xH0PmU3LZ16Wx0Fp/mPM1
B5Yra45G97Xbb33wwPwKO+Xk+7jSjgHesXUIRWUB2Xml8VuTtolNe1huPZMEiaBtOUTAsDUObNQw
MDWs0HU+VAQJVlo1nislvsoyP00G7YpOmyhYcs8LA+Np7MtVynQTqKhF253XvEd7hHxi8W52wWPT
wD1xOsgXniwvg4r/D3vnsRzJtWXZXyl7c6e5FoNXg/DQEghoTNwg3a9rrT6sv6A/rNdN8rFINvnM
OCvrrhEzmYZEAoi4fs8+e69N9lxwXwrU7zphPMkmqhnzNMA7kaC0VTkUYdFgqUlb7DPaTjjNdxWp
sDWmixuIvdrPNTQ0m6eA/UxX0BHHJoUi6W3PYj9MvH0Y15+6PX1R3PIo1HJJA9VT2yIgNjCBkmzX
deD5Z+jAGu8V3xFCZgjY5gRhk/OP4IJN62ADO6W+y8NuU9Tw8meqvSlOe2UAoPxgPjkyWlCoxgXb
5kHJ1S8A2e86ZWBCtoJVg/0RdirxCPrCeorDcjqlQuZ0L9VWuPVGbNV04OTRVbHogad6zCgGFio1
Fax0kmWynIykhEtZ2SAgV4xMhn44IXGC6oUYM3m72kL9jM1+78nes6Sa2DABX5DwYyjdVii2qlXC
eo77Szb0mD16mCtuiSGZqdymAiMJ9VXQ1g+d7FvD5X4OZQMbKYh9QiUbAalTIjvaKMwsseQWd/ZQ
2iy8SBKGndh7mGwUsIkL22mfoh+tbw1bFQWWy8IMKoX+cBSTKpSRO3c+ZM0MK7ftgoVu5c9TnJ3o
mLKPSY0lJZB1c14y0+RIr7lv0UVHMVW0cDrBvrKD2EdKD+1WwVbVbw0QowsjcYCpBR1Ao2Tl6qz3
ApLXYNeqN4KmI1FAg7WVxe5YeP4QhbAW9ARTB5y6cDgNo7Ez8dhS0l5v9AYxtOc1uKxZGC3LMD/T
YUZrZ421sJzG8GgX7QfEYnSL9qMZDXp9Y33dDc65U6tnPMePVZjelKV26HMH+MEgOF2BmBTGrN32
5jj7KP+dTzHyclDmJ6H37s5SZ3eNoZcQCPVjYZi+JKly1Oja5N0Q7KxIPZhz0p4yQqYr3kvK09xl
hq8740NnJVuBu3fRjfXOnTFAR0i6UxlAju/Fk6I1j6OGwYT2qZRnd45ZX3Vm5gC7efKGfmBEA7bd
tNXowxbnEE0V7yVo1bhcxORSP/7+Xfsvl02/3TX955/fyP/7Cq9Ikf9WeM3EV/0nl21pwP3lsk2G
mSSYrGRQ0Ta5bv962TZ/4tYM8013PO0PjQzc0AHG0dPg4AH5+YOaomujf/7Dcn6ib0dDrJVdDp7+
96hwjkTP/d7Pi+dFM2CTWp7hoORhlfmt46QP3SIILHqi8Y7wxB5AqBhOlRAdBqviBtE1JraxTI3W
N0nlw6oHkU4pQetgV4gIZi+Mfro1JK0lVLJjIvkttopiRbbY9o3cO0ApoJ7FoSXO1t8MyX5pql71
6aMKl1FjPxowuTBA3ISSGEOl5haS1sfsjne8tBk6qd3zHTAzdcvgmcz1nUV1GhB07ky16UL6iUIC
dqyzfegYpyGD08LzUF3nBW68DO1qzS65WZK88/yRCoQjg22/Tka+usRJ5odhRqOoJCpHQygJ+sTB
p6vBjrAP0TTuiKlx7eUiWI09SW+NHs6s3ngx/jVvchF/sW7EGdXXXfpZG/kaQZ0EmjD83u72vUdz
YQtZbQFOrAN4AQ1GpIZJRiO/qmIgn4MMqFAZrXikyCfQF9h7/HqYKIcrtE0ksJUkiXlMQrN+iVxu
6diKIdSR6g4LcEa2tancyMDd6vGcTm5bVVsYqpdttN4EtVoeoUUGWAC4eehF9M0NYKfPgcuhYi1Y
8W37CXt0mrvKsVBAyYviLh7yazdIF2wGeteIk3WXOwOWTJIlaqXdqoXRsO5RQMpgLnAFvo55hNju
Ih0ua7oIltVIT4zrNZuCAtQx1WZU9UG/KT178LvOe4ByulVwOFB+GcPaRGUx7OGsQRsBGgEUbNIq
9O7SWQyhcW+jzwQZ+EDJlcfS+0Qn6oMTGs+5En4LoWDXabZo1a+q1BlHnTpNNCALLchFE4K48dEB
vgD4gmSUSfGoApTncWKCMXtzAdVaUmOKkjhb5r34Ar352RX2RjGwOhqxshLCnnjMw3+WnQBE7dyF
aAHkIWf1UtdKK4TlzkEVFNV8wJp6BvR0ELlyDVQuHQJ9LEMnS9HL1AkFtJESGgDfZwVDZY62ZicC
IRG1rUzCDTF4nMpSiCtViABSmisHUqFSC6d596sKpg8vVk55YTwrLAQX6OM4opD6RkXfalL6kxqg
VrVbLi+ogmr9EPwQCpug+LSQDmdetStWhwVhfoZPbbB5FfWEEwm3um9BKyz2su59iyAZamq6DgU/
d0VX2iUmeUwmkVLvFKllTkp455Z2eXZGl8pJjJSAHYdXQ9AOavHdydBEc7TRDI3U1nmfkoZf61I+
zaSQaklJ1ZHiqiFl1kgKruoP6VUNHjopxlY/ZFn0WSvX1xZ6bY5uO0gBN2ohECZTfJe6Ed2So+Lj
VvPHsmWckeJvK2XgRtPe+6l65o+irSKlYiFF41nKx4YUkmMpKfdSXMYsQPo0Gx4cnZ27kY6fPJSf
pik9VVKadtCoSylW9x4UYoVrd2rdFCanRlEn2wCtNXa7G+KJQN7opiKUPKCBZ2l3cdrqTDHkTgEx
oKOV43Ff6GQd1EjxA6SNBVDeYwvHKKgd36uulhaxkQBgYxVc96AjTEjxNERsNKT5OrRAHuinSWr2
tVTvQUrXuITUB1cq+xmvBLujt0Bq/pQ0qWuyRVT2JteeuNxqlBuCmlVBEndPNquDMkg13zJhSnFp
xdfLgqGMkD6dHOQfq4c4Ve5YtoxLzMA7D3MxS3CHMzbV6LJo0lMfAF/RhnZv4eT2MdmOa00DhpEk
SraesjaPEHt1Wu6nEM4SkDhe/ke7rBABlFZdDLlOUQVz94Duux69cWPoYuvErP9aug94ZY+sB+Zi
OLO2eTVa40l1MMXXbJpXKTs/2EVl8kmYTRCLLpZRz67BqutLkLhYjSu+2BztgoPu0ttHeJYry8g3
ak9iUsKof4jrxiFVyoPb3+epSfJXcUp1kYCj4i3DrG24BSG/wNobOkeYg3t/O7ZmtjYld7y123Mw
t0Q868E49fow4ksctHVZZSCBdPjvWM6UQ5oV5cbIhmhXE1wGJNSQqafwuebCB6caQLLZVx9RNm1x
3AMqBUEdZzW/qEl7QyTgV6YgstJXbC3VWVsobPCGiifvnKSYJ4262ncZLkwYKftoTjl4Ot9zGpDv
pFiM4VJa6m0ZhcC5AUHyimJIivrML5v4msbeaxPB/Yzid7B5m6ZxLkmYTr7aNg+ZN/MdzoK7fijy
vej5qXV1ZMvaSW2VauSUlSn56KrigPFR3QaUqbJ0lZdn27FvOlFqgAYxfT/o7VA9KxHPODOuHwgf
lDQse7F96GtZPZEDHJqiKrX5ascdKdZbdQr6bcmVwfcMqu5qdT/U0W50KkQemPzlsKUbBaQetnhb
PdFtdC6LGQu4tm2EhYEUPpAZ4JMvJvugqtU1scIXfIHHSsvOKQpN5SRQQICX0A1zO9Coq1PNBLxo
upK+YevY7usGh2SL1LKaIsa6WMlXgYKw4IUe8oNJvUYTPvMlEtwVwSuPGt4z1peNxOQ7HTwDVApG
2GqRWOZNks73hdlc8d6eikndBYNJqMaFfBuucf7NHPZMQDlD59irmj840Qs+voOYcaPz55ZPGGsV
T9lXMfEWd2j3u1KAikTRHKPAxJ7W6DwBQYwMVr3EV55vKweEAhC6EecHbSsBLqnDENVEf5QdSDZp
c4mwzSJWYCyeuOvE8V4Vdb8mB9jINr2Oo5126CTj/AHJczvibfUBXXNJgsBb58ZpSJQ1lYT7Ii1f
9Fo967rDhslhrtNHc22MMMrMyXEJGrn6RlE4jtQ68HBmTu3SncY33SMeOivFvpW8896AQdBVnbLX
VCQICJHFSjf66hBqJTwWL75R0+gp0wx8klp3S/sBUOCpI8mZ9wEoC/21CfprSloTFp1yaHnlLtMw
Uo910SvLnlNnXTWiRppp0zU/nNiHjzUjJgEgTaGu46+08vdYTQ1ESDdbGnqzm/Bc4RJ9sbRiMxmE
Ufpk+ui0AQ/k8N72w9mK848KE++6x2C0jISpLEK7D2DxciPBl1NVNHXZXF+7jmdEm+WsaiudJJA7
4bN1GqxYRvPQo5euqdNNCEPPr4ZXXr1eP5mx+jSI+D3NR3ZXurJr5uGuFsAR2w6YDgXWjO89D9LS
pGUaji+QnWz8DMv8YrRgOACV27H5ySa6XozqVFOJReRehRymdZAaphw6Z8tOuM8N3BLhVF3iMjb3
Y+4GjOdQBQfJF8R96ieSOIinAt+oCYGfNpycR1K9xXn7xQbsufLcryCEXNhIhqEq0vdcUg1HSKPc
GclPa0y+VI0/tJqzL8W0zwwXVt8MGLGqQiZeCUvUoSb2bctWUANKKIGKmkQrUkO1UVzlRpvAwLN+
WnYSw1ix1TpxbZTXrfwDqWMfCJcNmMQ3whBY863aqZb2nsB3ZIVPAU1AXkOXAMiWxDAI5Px9Useb
/5l+fziIJAPnr6ffAyONCP9k+JUf9svwq1MUa2HuIZuK99KWPJtfjEfaT3iKTOoGGYFVzD/Mnf/a
NJHRgNtsUy1jsAj6HfXLxnjkyF4A2DjSx/T3cDvyk/xu+AW342g4RTFAYX3S/mg8ImJeqkwgzLdp
cE8MgJV5vioi8DhetNfq+tEM43c3L/FVuO5dk3ufuNbqDUYDA6AdtwiPCzEeCOeGqmnQN9X0GUEv
9cdMYmjoPxPJlyl02YPWhAx3GtBzcEI69M3Q5l0vuO9xVATBxG43sXaTPP2GNLpVAU0n2Xg/VOJk
TPS+6bRNQPC4qXJCA6AqdMW9qeAlVOmA4FyD7TY47PqTyN3lNOHEi4EPrUbb/eIcPaqJvRo06zbR
YuKWI1Z7krVWI+0WG0Xeb+aavDc97OukGjfq4FpPukFY1yiSnYrFcdTdbSlhfBM9O3OiQHhUNyN/
ihUHUzhaFQ2LoIVzD24jkSg7fSt7DI+K2S0hCWyrqHxgdngfBb21YTSttXpmfp/Si1J2tIVsfyRM
5n4n4yk45z+drr9pFO7xsDRxF8XhZ++Y92baH7Te0jlZBq6+erGbM2da9rl67UtuS0Dn7XNfyXOU
hMCo5s+d3u1Mc6pulbmD7FylSAdOR+Z/HNWlm1q3eUFdhutBA28n4gsVCBJvinMfCg7yNw+qRlBM
3w1QytNppFge6u3Et+3IBGBzrwqGDfPzZbSzbzeq1KWa4GsnmAc9uox2GkjRxqNu1yvO1iiY/lVl
pXH94/BOog2P6emHrbV3vRscT9xvHZYPZfjK6xBAS2ydDIRaNnv7WddWfcr2E1Yuqzpr46XRszM3
OJcKmuKDMZIC4/gAGuob58nZxcqBFOCyK02qr0k+mEonemza9mha0wp/2hFkwXaU5TJWkn3j/iGB
anUkIyblYuM/ucKa5RXQKqAI5v5bT5KNU1GZlo/UluhPXdNGfsRs7TV8Dt04p0oFVrnRd2nC4ghP
4UUT9jFzgqVJqNSvQE7z7Yu+mhAbUdXwBLdm4J1Zny9zLz+zwb1TaCHGgxvXL6GigYLUy48WyLYV
4VLwphvUYF666aD7HVACu22AzVdTh0diPNuVuk/y4o0CHXT5YnrQc9apda58G6EQ7C3UT2bU6xQm
POuTnd4l0ZaAwLcxaUzmjbVuk5aEVeC8BZO5b0BKQyW2EEuDEUae6mITa/JnaNmQOctx2/DS8PMs
39PNzoKAhqUqhU+nZGxGZv5qBBs43zTlGWA3ZLuMncIdH0+JV+/ZzhQLYqHxxgJLu07bkSUEghRd
OEwsfVV556b0jphGXrKw8nkDYDokZJ0mtCxFus6DNW9Iz5de7NelgeGQ1nX4IYDMKzoSIyoLFnqj
DDzzM04TdXyCvKdQ7S5SXuSZurAJZayKEtpLT1Hzum3KV86bG1FOyqKEioODl1do7E6fw5x+4gy9
6SPDN3DrYPcOdkpjK4ekDA6dI1amThccpws3VvnkxUKZiMdiSplVuNhj4ZG6UaSzV6zqbKmok1jF
IqCezhjuhMaaZCypNIJuNX/kU6lcSoOYcNoQoLLV+1ESS9I4/dGleO2bYFiazAx+bFqdL6glrJPg
jc98PxXNPq1tNsp6zb65cQ8ZoCxmJvWjqvoISkC9BVmCkM5v6s7jQHLfVdsBDqVzaqO6GAWL7pDW
15RbpakkOswgOgaCiOrotGn4FyTd60CZV1EB0cE67oIW0lPjLvaiYaVn3G3LmqJW2E3XcGYHV+D0
q0kkm+CybJ38e6N5RyBzdPTZqbbtzBykbd/sjEE0fqjqR2F7+2Cs1gbEA83kM9pZ+DlG8LprLOlr
vAL9ohPBdxHmN6mHvbzwOg4W98524wz8gHZ2prNTH/pW++o6OnxiO8R+XUkHoMv3ld4KirsK/FrF
vk/FtYx7Sh6AIwsBtsBtNcq0PXPbTQWVOu3aCYAGue3RDQN833URrzXqBNZmI5SNM2Rfc0n0jmar
G7XOUMZcdrg63rYV9QFfOU8n9jGJJgneDxEx4UVgp9StR+OjpbjVkW/Q6E+uuK1cJ11GJvzaqW4j
PIduoG5iLCjb2YxoiHAb+0GbGTYXYQNkfuI8PzaGLcaF3UfN/SBSymld3VnwimOWTV2dNgrid1rR
0JXhPKtddAkD4zRK7E0iX06MS63fxNVlgo0zOwWFlPVVhZkTVg1dWlB0DGg6LlSdQamfkn6451mz
RfMCNyO98gPx7FYieTxX+WiiVDwq6fSktMFex3Gs9PM5J9mA2wuwz6gmj1ZC+GpE7Qus+q2QEKBZ
4oDo1qMiUT0mcIJIHsDJhRuUxleh5Du+1FMZD1ekkV0JZ0hJUz+X4CE1atxzLGFE8w8s0ZQcxgrl
Hl5RHZI0wxfNCyF8Rta7jxT6WiTiaAz0Z89LLp5OmkTlrQ/Rwli5cJHAoG6JL95penULI4qiKE9d
07e1KDL9Yego9HIkZMnU0wMO9c9G4pegzhToeCCZSExHy7j0KE8a8PmrQJuqjoAjAc2bsm1f9ZR/
TS0JT2NlvQjJfIoN/SYHAiWAQWkk3eBXE7oY4ESJzluXcKMyCZDikAElJaFS+HMfA4mZqhNnG8Cd
wkPw7BAYiSSPasREaU/1ZyVRVeAZHue6hNMUNKvZZaut9DeRPct6YCBXSiM5RRgPnRSSnwoJK4SI
5ULG0urhk6cU3Wows5qWkrUOihYIEd4Gwa6rxdpJh2ulvecSuhWVqFmmWi1zW6J2JIObMdCSqC4U
85POb0BvrNIkv5RcetpGfYNHRNlCZR1GLzkpxE/QKo2dLoFgoYCfmNbPI6SwcYRpOMMOqzB003Dx
oY5YW9PgWeT1TSlJY1YSbJHYYY1ICJnbbxygZEkJQiuWM6HrYnkCXDZW6OU6KDMCFnio3fZsJupF
SNoZS8AzlsHNAAYtaYNdRlp2YVNW6klQWjx/VBrYuAmEmgFKLeqac80RFevhMjZdKH8G5DK28nWZ
3dnddKQWj4566GwqbSZqVG4F1DbOpa8aiptlT6yw3chGRgDxNljqIbfhRQ/Vd96jkPHwAx+u6RAW
JCAOZsJBT+AANqmTbTNgaI+OJMrloOVwUzJ5/qDN8SUdQGWxfQ49zZ+LBDqsSclfXzi0G2bcGBXe
MXpvLK1WOaee0tJViwcJv1HBw7zDLVPOxRUoZbj5/34K/BWg6pDY+OtB8H//r68Ey+F/nEhhfYjy
jRf4xAT4I/W3+/znP3731/wyGJo/WbC4YapqNkM/09evg6H5E4OdBgKJQcj9OXbyr8EQDqvkALgM
M6AnDJM5819bUfsnG98hS1PbY5np4Sn8V1Txhg7fsMhJOf4cXfzl9/9B9cJNIfK2+ec/8BT9YTAk
18JsKpN6pFt4aPxhKxrjIq8jtZF5bvs4JfFO1B9FgWgyu34ytUwFjrM2Cn2bWQpFCFON4T3jziJw
uI7BdUad1ciImYK9jwYMn41AEFHYYZZIMFa/C21qAlQTAbngqcO26zWnBGtD09Qumcp6nypa54eG
M0e8e6SnKKv7SxsSsJih8KzrvI3hagq/0KaVCimP9NYKd7nfAw4L7eaWSiTyALEvnP4YxemuN+un
1upfUMfo+G03aW8Ckh/OHXVEoZwJQrGak/yt1a8V5TFqx5XC69u7QrjvhU1nXRS2NwR4ljNxGw2j
YUv0pgbelkT2joqmNVU9rHSzTW8TfMnoNIEZtlAHZTWO/a7VvA2OL4x4pvmKgI7dbcy/5q5b07pJ
yWayHyrSCNRqDFR0l00AmrmFw6xH5SFNx9em74+plVYYWrBl9kl7Lec5f1Er6zpEJG5sTvYVs5B+
24vgOCFZPY5KXm2UEd5fH2XdStXTfev0b0BPzwFsZxAt7dIo1FNb9d6GrmceE4zSay3AWhLTrjcL
nIz6chjl+EI5IOWyLKOLdF00FPU0oCSQL51jVafGHkYRPBUK/XTtZXAf0hY3ofvS282JtMQyaF6U
nlWLpPko9UX0VFOAaFopqrETiQYRWlBoiOCp1N2jHqin0eEgxStPOyU9ScadMPRdVuq7UAHdGCs0
J4zNMdWbbeKF/OTj5o4s4ROFKrc2rrm20KiD+Z7mdt+zjljgbdM2nsg/8s5jxVbeMqRHxEWRP3Ec
lo61U0aGXgvqw6IeSDEOeLEarUViS6a9p9QDSVDyKkO4NL1sF4sE7g+MONIz9qzs6sbzHXNPL/2y
6w9Eflbz+FkNbA6qelkryU1r7aPoNaDdJqWYhe/COvHMFRehs9vpVKWwIUqbjVJ5L402X8qsXwk7
2k1cvmWv3LJ3LD/FkkjBA8aCcDqmTpiulRgfjJGm22bS6O5ww7vZLrdzQhtkVW6a6D0twgdPKK8E
aQCYUjjHPeGI5uDjg1zNRbmUlZKRQqyAnc5SSQJWKMbCqL7YReCqta+dWT2aVfdYGMEFZ+gRutI1
cqdbVmxbu8CfpNBVPXkboyZezlMvT8yXSLjbStjsiwkWxCQM2vbF68GBWfQgQOFbKRI5oavjc+Q4
N0rfE4C6BCGP+SzwcAuGLeyldKLcMRtSCcJi6ZjZwCQDG7PnPNJro7zqPYhPlnC1EmwE7/g67Le8
qlmx6bfh9FGPNCGYdA9LtMKYkpzNGAd5wmKCLXisosiWmYBzZGyS0FtSsLRis4QuH6xq+06L9auJ
i7IaxUMQyR2B160a7hWK/YRNhWyC4uvzvNV1TAsIEVo6frV99pGaPURUZhZvuAYtCIrm1eK+T1UL
xK/3oQGQVQ+rcepWBaUsfgZ33pRm1jq27jWnvql6ikNLZeHG3CkuFahizdDXacRlqPgg/OYHXnCM
mnSTKmvMCTzyKYrhu1M3x0BjhTMcnEA72VS2CLzPob0rRmpZ9Lu//4T/c//S7yxOT4JrytenePsR
q/81Zv9zsP7X3/43Sd3zOFU959/qvDf1l0jFbx/o8iH880f98jRHsSUcr/IY5+HMQ/O/nuakBjyN
PAGPa1v+Efaj/3qaw1OXsU8LJ4POX/jbp7lqORZdL4QAkGX/XqDAtP4kUEAROUFX8qxcKTSZP/0N
s1ACQVUGJG+Z0yGo8ImXBAfSZaZot8FUIgpxQcSUdNA57Sfcn2LEeFviB83whaJZPsX0MQNVpSVG
j0eKeJ2R57I0lEaUAbKrsASR0PG+nBjeWrDhFm4M3KiCR15eZI8aLlXTaj8jXKuOoBW6cVkw5/f1
HJbc25mqsgJ/eGncWW16ZA3/aqv9d8JBPDUVmJmue3KkX3aSzlndofS1K+JPBGbDH7DXphYDb5K7
i7BWzhrRCd8YNaqmNZhXuXk2Sz0k+kYQIS7TPdnSDs+l9QQp7dms+hfTbdbFMCRrwTY0aLuz5rWX
2DPCrQWZK7EBEjge+8iczh6WePLBZGfHwkteM6Pd6Ob81szmE3vVNdtZsfBmYwf7GgOTO20TN35C
+iKulYVXo2f6S9q3XG8xMztwgCsHITkm4qqs+J/XEdr5xOQQFu5mRiSnYDDjwTSerMoCxlbpexOb
xtKkg2LNXllS4LWWeuxJAvpGHLFOBjcmCvluEL/3ovoJQsMniNYLLtR2J4A9LqnZo3y9vsf4DuYZ
eyQtg66+GhC0l6Xe4MQOONvwHBSXvqtulFF7bicoPOxFQR5YS5GxX9QYh+8Ul6YtRfkeJ2hjg658
Y9o/1WEOACcOiitwFVZpabPXQr3x81jzAP4yhRPowiCv7ovOnOD1YJemnhw4k/7aOt7eNUi9kPol
RvfecXM8WXkTUHGl76aeGAH/7VT3Hp1qE0bdtdS12LfSbuvxY6KYCwZtRWIrRUi76bLura7ZiyXd
xJaur3eiIAPQUm50X8ZgyPqZHW1kaGtBCBbdOtv2IWJR7FYZDckOPo0aQp0h7sJ8JIehVG8z/mRf
D3FDK0N+4Rcs86jnWk4WsbcS4s8KbSfg/7EXaNKiBzCjfxsGgnjfOwPb7crh2ZqNW12dTkYv3bKs
tKnyCbp7sw2+e68Q/mzHWJMJFvppAmmu5J5RatZ7TkX1cY6D5i6yUu1dr2GXt7zEcr+0iFHmpnZf
4Q+j9bn+SmM2M4HSnMi/vk9USqY8P+J5H+azu8+q6gEi521ecatFZdnj4X9WRYYxKQPCL+BiiSRP
0IMtWvSIAze9R6Sk/GoL8Z6M1r1FPXvW23dpUF5SY/oAaTwsx2S80pt3HLr60vf9XR1nR94FMgJJ
W+7gRifQiY3vhra2VhUigZNdb+eWramDbcDmyEjG50nptmzyfYfSN+zOKKd8zHc4DclDrXKBygLj
qlM2oo0ghPg2iPu+jJ7Lvtw1pYwVAAUDhxHdjTgZCtHy3uKM08yzQmWem1j8nKKGpnocK4ZN1t5G
L41I4CwqCz6E0XkGzXf9fu7Yg7lD/Z2bxeyz0voSFsHqRm9QQ2FH1tl17KdHVRjZssmNaKn01OnG
rnHfQOjJqMGmrq+Bitqzno7AllnGMO1SbNwLZQB9WpscTYmdX4D+7MxEj7eBzGG1WFpWXWMVR5S9
jEJznSVCi8WOoER+cFppJU8H7nfBq7Dj25S/albVd9Vpnsoqbs6DQujZ0mm1ct+UxtvWqfZqdsO7
loc7txfPISgjEgxrU8Vez0LpCIiJPMsAlLvDd2UhH6h2n5BZcHJ/ECWebSSJe3sGBik8Fhc+IKf+
3EdhfRNmOSgSI5vfnQKfA3dGgEtOeZ6qsD2VtLt6NFP5IYRJ31RqFXdPA4OzUHe9G/i8ouNbq4gM
3EZd+kCRmsxV2Sj76rKz2q3VRuzqRgCQrja+tgXIc+IjMAv17CgKjLrZYBrLnIHw2MC4W5bEjXw4
nSwbTSXY6S7lwH0XfSZt8pmEI3SxIvEnwe2toLYd+12yKumm5LU/3nLVpjfPAtNVqRj31CJYkgkN
SYei8goaWX2zk8RRzqy25JmX4jr1RQIvpMbFhTw3xgwYFLKrOr1ps4EYaef0NeZp/BrO2peVRA2+
OefdgN69rGf74AzYjX29z9SDNsF3Csf0tpnImjBsV3IDeRKKu8FkympPPeAbWcMLAT079o/Ir/Eq
HMF3Ig58iBB7hQ223FZbDrnavR8yGgzU/tVyTbab5nAYajA4WlkvReRyv+8evZSeWbPD3RVWb3TB
5cu/f0H8f9IG73Kj+mv95yi+yrf4z4wAfNgvN0TtJwIbluHhlqPaxtS4cf5iBFB/8mxuZp5l83OR
18jf3hDJmANrtHTD+7lc5zd6j2lLRwFKj+nYMqj6B33n3+k9mnQo/MEIYHIpM+Ung0KiGX+4IRpW
RsGrl7TLzsCXaPYXFdh6Xo3rEkWKVXmKt5k0JD2CrhnY8jRk6/8e9J8hpjObTj8zZm7PaM6CY2fe
FBwkpsCrYkrIe6+16Y6ZeBnSmnVT6bSJ0+aAkRgyLHx4i4tCMBN6lNB4uBzlIp2VNbizDQi7yi9z
jRVaE9JIovng4g9QIU8G/HkyuWtsgx+s4enadaZDB6keG9qzw8QnxhQdP2F5ZNbuKuDEYv5uWTmx
e3RZaTYA7x24TWM1rbyQpj9Jwi8lE99BXObxhcw1fxrMq15r0WQx+rMFC7pzbme8/mvwsZ/unPK1
K6sA1AYRd0G/6uzXxQge2+TLA9q2VzW3WEXslxe0EKzNQXy3IV0i9XibDDRdug8h5KU76o3dS6s6
a220v7lb4VhKH8jv2mZ0Dw/R5JJsoWSrkF8Gtb3VxuZq1NS5glq4CNyAjRZvzBoQlmuTwc+xbruD
oOUAp1OnnnPtxSonb+V6+Rvn3aqgAGIBPhsWCjmlsmzObjYipe+RnWv3ZDQfpn5WlcdQP9fl3dRB
EOGqaU7mVmpwCPLXBroK+pHJd8FXO31cB5S6ROCXzWGdsi8IKSga0nuPhiar9JZjeqOTStTrclnX
zLhmtOuGdSbCtVH1rCTxSXSG8pI51G5ykwmusKqi/pERZaE1zUqFZxCUyTmdxHMZN2sudRtWcQtZ
bDyr9trO1yViJJUWvCRrn/sp+0a0lzp/N1XlWlcWwpUbi5WuB+1lFhrLkKxq/P85+n5MuS7n0V8f
ffdd0mXN/z0by4/65eSD528ZHGAudiYIsh5/8svJp/9E66AcgHVqB+Er/WY2JuSjsQz2cCdpJOtl
nOg3SreLa1MG8WVoyHT+zslnqnz63518MGjRUlT+hTCgpBvr97MxEVljsEJnplCXag7Fqyi2QOza
yGz+a665E5zLmFg3xPHZQFuTCPLMYR2HMYQO1E4cBgkqzyWynLU5i3uJMdfZ4CUSbG5LxHnYKiOB
CDGsLRNnQA64dBOOhEzMzHTXTjbPa1si0wXs9EZC1Ecrl0ZnwOoxyLu1y03kyqlV7GyH0HIFiT2B
yM40zEHXAqyG1R6qalgu5zgJ7kOXC5kxFtzioeloW+Tdsza56qEZOqbZPMGG1RZ4PaGwXCbaTIGN
R0tdAs6ErYZLBRpljDfU79pM+24jc7j31IjzKxly9FVXbNpRcdZmmLl7haXgynTK0ldcVqsDVhBG
KJaYuJGNVQpp9kLZ9wh1LiFZpAUtV93RFtn/Ye88tmPHsiT7RYh1oYGpO1wrkk7SSU6wqB40cKHF
rL6nfiM/rDdeqKzszOqKaVbP41EFHPfcY2bbbm3suESyTX2YmKOcZhs3TrqqxvZubEqmn6C+4Mm5
UDeQzGErJGMndwPPtwDvtTI91ADkLzY+y7Or1GLtB6MBy6lELZ7EZ+LHKkao1F3EVW7tWwgjj4L/
hduuam+tkhNA5FBt1wG+4mXQA1nlusOQCJiopX14Mv3ZUZI/lZYFTt0e92ZsG0vsOduxoPw3Q/GP
XfFmVOajxmXdl/XGrEOI4hlo91SJdSrHedsR4NFDuYp9sqipa770IePg4Cobv3YPmFjalYo/e+EG
3UvFp2ElhvSzDjQDFHsEr6ZZN2ijDoC+pSHHs2GFnt/X/VwdhFJPlneFKRTTLStAvUZLiUw12Vts
D72e3rxV1VVr04Qzy3c6ymBstplt4UlLKYeQrk+pgYNRvBzLgz/Wb03rrKcJzxCcKnID7gTcCnVk
MWndFVwQienK2MVARBd+PevAU3QYQyw3rYZDJKFBweua+INS9zP5Xe5qnV5vq6jqKTly0hOYSmcj
CWYe9AHHnGvRb0aUPltZCR+9XAvqRWDY3sQqw+2ddGl18WPi9AfTqt1NPwbfhoKMFKbWQyqzHwKo
FkyHko6Y6lC3+t4fMyJuTchNm9IdvVMoG8uJZlmOfhoBjfNUPnaOserqMqUz4N23273mUxoxSUIL
vXPrK2GszUyWr5Od1IeW/zcL3Wgo5aSmZ6nAyV8WmMHNynwfXKhs6myZmrLp5uCh0nwn2HZZvCub
8GPCZVWnA+ZqhxRcjQHL17hoWUpHu11LlhmTFtaLfYFpS3dbaqpnH1dFVfSudEY2YfmGbE9AM8fw
QOTk3h31/h4if7pyi/iiK/JRbWerg/ODq4CXhwQp+uIiff7HZOzaKQeBgGbuE6X8tiNr2yfOxiJH
XVOqXvT8A8vFfEb4d6KGg9fbFWoWhrGKXodmUk+sKB6NZNiE8ypQl+16cqwfvV/thV2eJp/wMR/C
x5htfQCDQU2DW83Kh1yGcR6N6ocL0GGph3q3CxXKUt000LkzTSNYLsaEXFjFV9SLgyww7xMZfha+
D+efroazCPwcy774mKaM/4tKyQTZWERNrEayz8J21SftfTZqrMdaoowTnAUXQ1pFasxWdx0RBdxu
LGpa4DwrGGXUJIECGfNkKZ3+IQ0aD831266t10obrAVFeWympvuhKR7STDm3XcnARf4e2IhbbXKN
1kc9PKpzlZBiW3Lp5uoc7nHeAkMSlVRuPG49k5ryVqT+nuPtgInmlBr5ue7R/PXWf0F6KL2mcDe1
6O9UYNZL3KLnFv6G3Q7aMhrtyssjKM/dwIJG/XYGGluYhNcksl78JFNgdpRXo1Yu7tBWj+HcHkFb
RrTCBLHR6XYIpP0wUjRRqsTRw35A3rGr76xmZDczjAyESS4tnjwAD3RWyLm9AvUge+znRgtA6xlR
ywGCjOl4JHGvVeDAwhL96+S4O3tuxeADcajGyN1XKnzNoaI7Y5pbNNh+Ylg3sxiCtjjqYRfs/v84
9atowJb/X49Txyj7eJ/+mdbAP/ttnjKBF823NGzj1m+j0W/zlPGLruvYAwzmLE3YArP571qDTQgb
+yGIX3hC833xz3nK/kXTMCFwBf3NU/5X5qmfQ9s/zFN8b4NxD7UDX589Owv+TmvQo0S0E1kpD6HS
gprPklTpBRc0NwOIoSiHrMDVgiV+MfjRGuf3XsBZXBRN6ZKgDGMq1mX9WPrgQ4YSxIPUuxfRJNhk
AkISlY4ol4z1Z560e1FSvZiQ7aLNOD61Tv9SAA/csI19DOHOqaJeB6b+qqdkIPQyfvMHAXevIyRC
E+UFsCQJbtuhc6Yetrrd1qu49tv3hja5BTDIm5DMfVbjQNGdiHBbmdiFtXbNEXilDcmmziArAcgl
mkNLx3Bvde6uk2KtBla8VCL1jvYCLwFHu+hlATXEIVcC6wKLzyx0LgeXSqg8V26aWfN+YuzoMx3y
zqR9jr17VBQ9ZrU4BUtqph+lPVzT2DJoe4FYbzr2Mi+5ig7Kq8pdGq+mfu6FgCVMXlGq3z6YtTZl
oajmH1UkN6rxKAFLgAC6hB2VCU707JrYWSud3a6CbBiroiTfXDy4OcmsROIMM6mf0cS6ihR1FfT9
Ht55f2hnSZ2AGGZ3kVaghpvB3ll1sirs9lDV1rXgRytrSnmIxRLcUxivbAKe9Hcy6D22ffFeueI0
dvkFLg1QSd1rsdg5ffLRYLnQ49qzqMsqOpffqTnrMn/vLOMCzgvN2LhXAU2GRBRK1ToPQjxiqDpG
Ol5P8tZLtR+OTm/c+fawS1rzO0/0r8AmtpzkGjkr7Mm+ZZMTp3ymAYoUGA29N0gxul5tR2e62RW8
UFucGXZ2oOPXbD49x+zXtf/CGTSHc2oNr5/2gM0KUb7pawyiLGiTsXy1i5aiQeU7HMOvClvJnC2q
1bJYijlvJJ1kpxJASn2aicY5k8SfukIjN7504kq2DEgA5xcKu74w1wDH0tqfq2N28hH9m2EF2TNX
qN5piEIBAFV20u62RQekirCUT2iqCuoHVPI38lzJEm9XtQ6M+kkf40dD5TPGPaVz1uAI5QrGUrKd
5mxWyU7XIayVKgoyGsJFNOe4+jnRVbLPXNPD/CnL8ax3zUcaDHsGy2/LnEMfrtygcr+OQw0UqN51
UZh70ZwgC4mSyQrfGlmtGlimtKd5PYJPOyRMzaNbgdaMyzVlPQpkFvyfQ2Z2Xk5wLZkTbHU4PoRI
QX6v+qt6TrkZGjNHq/X3+ZyASwigM3VYtcRgquZeM+fmWB5MeOCZyXmT7GmUILSQivd+ztsJGfmo
CL1CSjzRN0ETuEtjTugx6Rpr7iHEbknvaf14lsT51BybOvE+ugVOUWg/u3PuD7PKsGQVB5qr0heR
y6ZXn3OCSdWBEJyzg0ES761kThPOucJ6ThgmlIgtBKHDgniqMqcQuzmPWI2IJWNREfmj4HpXNJW5
1KfxUM9JxmYC+TK10Ku0hTNnHeWcesyt+FsjBomqZMIyQYl0iUh2RCVVKkyXBeHJcU5RmgNN9RRr
rknGozQY5yKedpXSnXKjhm3YPwpTuxtqnsCOiGbeVyseWsl75NuaM5wRYc7MTxnHiHfWjVovjDnx
qY3RISECGk31uKgw2K4ISlR4hJv9hHBqERzV5wRpN4unRErzOVtKCH6XEDatCJ2OhE9hDLzyguH3
gfJuwY9UiamOtNnCdDLWBQHWmCDrOGksvynMVvpVlmIGI/Dq5sXHQADWCaN9ahqbck7G0rvVETx3
7/Vi2k0/47NNS8RbJFRjFa6W406FSLRxpQAyn+buOqqN7CsKBbRuS7I4azsL5xTILHg2T1XgZndE
CFrPVtpP1eWN4VqieAnYY+1GK+H1ww2f0SqzvdZvhdd0/C3SCucb7AzuiZUk0uoPiXguKJNYKarT
MQ3PdRJ1Ag1+khA4fQouKXil2UTR3HRTG2jpskWexP1JhCTb6xQyr+XkBLhbh/t87Pr7NG5uVY2N
rAKDmsz7umqpkPKvBn3JrZ17Ou2WpkHePEgg3hta8EqOwWaES+7KHoMRN3Rq1JK1YgGXMy3rQdNN
D95JRIDEuucmv0kKsFlFMJOyqD0vGvO5JTZ/n6rlplFqG/WekzzD/X4x65HqNsfMlwG5a/L0itgU
ilWvWtX+AGZ3MmCnbKn44M5t5dpegh7ZxoX8StsB4Wes9SOqhwsZ2hzuTbUFIO/OHir8bWs6sJFC
MKeCuVYayBkBjZ2Wan1prfIyJrYkPaknmJP7i4Jyp6r1Nuu6tVKbK2EBAwv6nOk7Bt0KW3tlOh1U
ljo8dpqC4zAjbhMAjl4GRbqrk5RKEMf8FAatvkljm9jj2a2WIESD2v0QKvZOLi2D0NeorXJH67dY
wbezuGYFIJCwe9Wuf3Ga4ZSTbMfWmz1BjIKH5VKyHlI5PrB3LgdIJSnmvRaAtssEoEWuscSIvcEX
uDUVlZf/hCvbNNu3Sc+ye7O2b3aAh46xLlyFQwMXKiKboPQ0ZPVMUnsH3+fSJ9W2/V8/af/ht53X
hv/NsP23/+z+9h959P/27c5f57fpG5/t7P2BDM/iEKMPgNDfpm8LZBEgIThHmmGA9GBi/336tqg0
VW0sHTaE0HnZ+Of0bf2Cy2ee581fCUR/rZ1U+0cdh4UqZLAZm4QbWBP/WLCROkVTTKwXvUD2a9qU
c8gjag1WAbKhQQw+7G4qhj/Nab2BwIN0UCMG9ZwCy8IAOlIoTSu9FD/UrCC/NQu7eoOIO0u94Sz6
xklV3dGs2xGw6/hQKA3VV/PeJZr8z1hHlADJhiYKQEP1+UAaQw3ZeJaUmd53slOPBkIzxdQgM2bp
mRepUtJQpCAGFzRnGuEx6HH4V527qNyPENF6KpR1SSLfHY9qzYsQaoCRE41QxD1FvddAv++6apVG
ijcr63gHNoPqLrOwxV1YboOwh9rBzXZmv90yWXgTw3Wo2uTsZuh9gbmk+G67cYkUzNFN2AfQ3Mnv
qMSahXe6y29TYO80Rk1QgiT7piB4dNX0I9SsOzgHgZfGrF5iAyfOrOMXmhuD4CPLOmv8zc+fie+W
zPo/oa9x5zrMMZNzJ7XBM2N/jebtdZX5oHHUSaO+NbgIhoJ6ihhnX0TTYa++CVAvHkSfzGOhexYV
mVzM//0tS2EZ2ILQWeENek2jlLYyxV0XN7ARfkTYKUVPdZDQoDCgXFtsXBl8SNdicYjwOnRpTjSg
Mu+mnD9f0r+ORukJOjklL7Cu1c/wQHZmDetBx6fB0c2tzr2pySWj3tYbXflCcKVawubDXgk9irWX
blVeDLVTlc+GsfL9vV5ey0lsgVCtQUiF17ST2yx3KkaQdeOWu0qLX6LZzOFk92MEeUvH4pFj9dAj
dKaCVcNTbz66Vf0G+w4lMMhOFE2N1BQAhMExwroKPF28ltFnHQPmwVQCnHI7zS6TesSjhi0SZl7E
z+S0424+g71e129Fq+OjBfORMoJJFrM1npVKDFd2LZcO6XzE05ITv0ymgWdJKvuBw4Wa6YsmCJ3h
gqkN+7HFFQMDdzfnkG0YouXQ3uI42GjSOrVYaCKd81fgjbfTJyIY6cK0mi2TxZYelIVr9Nu8H1aq
GPZRy+HQTdSgwDINhtUUn2hIwaxBtnVchTg3pj6hj3o28lA4n3nE/QiCSoAlte6/qV33SJjIq4iK
dTFJ2rYUyp0e06PV2junMrcRF5d8XES1tjG19zyf+9rPOfvPkTxV5uRkgjN+vQcr4KkZ9n1cX3JW
+PXAgVvp3CeeJfao1B63FlYT9lvYmzE1T+RnjfTAwi3jxZLZ7o+IxWb7RSvADwjYp3yMMMa9dUl/
HpNX5WcaTGHXDuvFIOjM4Uv0bfiecviliMCWmnihSJ40+WQ07iP9O9tEeRsh4uDra5BEOeRRZ7LO
BF11DKf4cezFtU6THy6KBz4MhSsMBBdTk1iosJYfAXVijKHJZXpu/eIRcsnJ0JQ7Zq6HKrI9A2sd
wHiiQ5P6bEluLdQlP1r5/Hds7KNrpO6Ktl7S2gOeseCHarfN1pjGK7sKEoNV+wIRnga3qgd6W/u8
JEYHZjOc/fg9rgfgw4id2OXPNPN+Qspg5tcPfQQgxRyLr9h2s4AANzvO4mc7IGJFpNKA0/gRO+JY
3edzS3HVrVrRmctkionAOtquyMgHhHpkL4ZafRIm35xKtgcQ51+uNXxpqbUaXf+DjfsrGde3vrO4
XczvtMGFEqzE9aoJhcb9n314FCRUCIGfaYix9Uy4pJjH+14LG7akMViQpoL+70QY1Qnwgslg3TtT
M4lqcdWh/VnziA5yf4L/SjJ8oaUqpXp9e+YRPDgJddGW0N6FX7z1trGLZLKrfYfoBocQiTg0IwfW
Z9OlF1tpkmubDDlGq+xcR5MKB78PtjSjEQZRekoX0te+53Lkp/dymBTPGKPTXx+H/s08zn+MQ7O2
+a/Hoes7GyHo6c3/YCCav9JvA5Hxy+xbwZ9iUMpkaxoFOn+3jmRD6Rp06wiMx5hhfh+IkHcNFpLW
bDUBcKEyK/0u72KlnqkUZFZt1liO+5cIF+jIrBt/DTzNySt2oCqKswZDg4kM443L6PX368gezx/Y
ltTk+AcKUfjFHfe+O7OrjsgpD27APbduFZwGQTS/n195vG9jMDPpWodGCfPewYHBgnDP1QkxyMec
G3JbiqaXMe+zBVIgt36e3dBAMbQD4zt1pn45DaillnwODXHxG3miXQWhlbCgPpqYLxzoRIwxLWsA
EqpL2ZaAfbmzABVPc2XntgSB8JLkAeFkZ24sZ8EEnEvBOg2wm73RdNe0031YJceWDFDGdrTWi/to
oAuxdA+9izuC6uDON7YJ+yrTSZgOgAUE3dryk7faTYctJHWQl8WVyzSxKejTmBJfpAP0YiiAImbm
eFdpE3dWRwOFO4N5aVbDB1l0xi2hj4JKeIqbTUutN2xhDk7fbIvMfirGkje0Wh77nqAnCPmd4id3
dZ0e/R6QkDSyXRlOII6m8T2oZnaH+5yl01E0z0IZiC54DsSlucphpbbZu8W9SPYMUrlLUJPbkjVf
m6z5AqUM5pamh40+X61sx9xrrb2eoAhPtc7pqS5zbHDJmB/kfBtDySZlxAUtSiC2t+mmsqhWI6Ea
1rRM2El2EuCO/TxYdSqOXr3CGhS+ViFgORIzpPUIAZHRqFGlhngP0szT0mPXgDZpZLPkjxqM9vvQ
QAt3LWOdcYUs5MWEbh5CRPB5ZMAaQ4NEeLIIacADKHCz4tPpzYtA2fJa7qS1GjIxq9kunK+rQ54u
7cp8mRqnpKoJtFNQO7SEwHDMmjUGbwcKHGbWclH04y3HuUSj6tYs642tXIJqNgxU3MV7yCc5qO6Z
D14QFifeHNi4X8vxYrBQ99vRS3rzlDjd0umydhnazJ1KD1pqNsq01rLIjb0AKqdBjxtSfc0yn+JI
Z7KXVSufB1GtWxcgdRs8WwyvYCpp3Xt1OUUKoJy4JebmgulQK/aXogLky6mBx7qzxRV+zdOA31Wl
6FfHutx0Tb2nSI7jB55J6p+mRn8l291cNcG5mgCHIT+ouSfs08HKHwHJ96yiwkFfuwXgMfcjMapt
OR3bZEL47i4YydeTWXp0K6Vp7BU4DTrbZ2thUItprtxhICXuLvouYtfVbfrOPqUOfLN+bxv1WobP
YEmX3FdWbUQliQJmr9XuByYl0A5s4ngOgVJl2RGGzfy3WM8tDYHgCoQiXiaJZ+S7jvsWKYXMtpdt
3Hi9vBlFB/+uXWSJukqGeAPrbc6draLEIstm3zvaPnUBL7CY7mx33ebeVJwq9tUpuQUdm3Orhfe5
nx/U6i3FfQsaedPJe9e24Ziz3iq9LJAgbPw1joJ1xB+p4XM6hv6xzkllr9QsVZ7+15+ZvyV8cCT9
6wPz2H5N/8T0afOPfjsbnV80Q9UR3CAr/Yzl/nE2zgcgUOA/T0TrF9xHs6NJdUnacXn/80RkRaBz
FLqzfCd+dpL8BaunOfut/suJSLuI7QjdsB04Uur/ZXhSci1yqikMwftw+ZMspbHPffloVEuNj+De
VCjWUPLR0w2i7klk04IwY5lKlQ+BZcRcnuF4TomoYKbi6xNayG4hMnm9Zv4LWPBnptuE1Wh2diP7
R12ZBygdKkhytrGWO+YgCBCoq3jCckA0elHA97kzJXZ/ObDHk5NYtWVCZwGduotSKV4ztXCOgAjk
rquUE14+f18MZntgH98jiYAwVTIsFpRZEvyXVkQKhAiC04ijhLX4lfnaLMHNsnsDj6mcxo8aUlTb
CWVLSoPXoHboh+5cE9zYQnK0PTHVT+1UuAuzcn1Kofg5EtW+1qWgX8Vq7suUn69M6Xp0sm5vNgYc
+7ZRN4HuZEDPJYdTCKsmz9MTf6tiVUuVknCHRKCNRQdUafzRFVV7LniXeno5vPvgiaoIM/lUOG9+
OvBaScZnR5WJh3ILRgr7h1bk6TGs7O5eF7GxC4WBjNoDH9K0DtJdOV0UmztuVvU0Drcqo15ZanOR
nd55nCeAnq1zKHoKPGLWwkAM85XhKjQvEFoCdqp6kQMAOGTBqQzuXaTRZmGPcA1KkK9wkbgbwopa
obaRN45YKWXKeMalzxHC9WjVQLBaUxlxFzFlrMhcEtuiSJBE4/gx6uZGTLqxiAQw/3TIb73hcoaI
nkfIGXDniJ0QdAFyybgLK8eleg2lpaoqcsqVRSVUQ86xGTd+NB1RhxOvSyDyUlZHbycAx2tQsrpy
/ahdDlOLAyrnYbDd+AxJ4pzEmkQE0AdvIhlAJYe8yCZtLplISHkJmKjQX92w9deu2oYbkzLQTZG6
L6MebdxMSHIL7RPsXP6yYaktiAn3i3AI7/sAWHNWNe9TIl/L3j07E1iycuJUD1Rkkg48F1YwHr0R
V20eBcOrXWF6zuTWCnJjXYrsdRz7FG51zyq7wsOsFfLW0PC8Jt2Ox4JJlLf6gsQUWXYem1gP4aVh
nGL7RA0XT5nUxx2x2F0+Z2UUI7zHm7HW/eY2qtUhTiJ4OtUPcDvdHPUNX/yyA+g293gn2VVo+oXF
9SORHOg0eGamQmXhJE2G2yR+JKCu7EymqNFXWaY7TItQkV7KgR6KSbsrJnyMjh7tC5BBYSiuhEl8
+Dqso/TxqEfNU27wbLNjW+Xo15hmSqzWgr5v3MtLN5bZFmOKXDJ7UzI2msvGqq+dqrIkb/rvnDZ6
4rTdreHbImnoG7rVz0XSU+nQUYAyhltNTm9hWrzkRvhGLW25SPESkWg07nkE5IwmJnTXaLNY1nzH
hvtAJK/Bd1enq9RWw00gmMazQqDWYnYkGgdm1LiweCdfQlv3paqwDecUoi356ruuMRm/lbjFVw5u
PVYHGztiiz2NdQM2gYlJhBUcezfeBn2NnJBF59gKpzXOKqxzLhi5YVgJhQVlqZ+GaoaIm82hsUnh
5X7s4U/OQFs2XALKjgHH3jhKfClCrN/MNwHV9LWXhtFqRERPZXx2wdWNotnVMQ26EGm4A67INoMw
LtkkoKwu3NjdUBu0K0dSOMJsV4iXw7at2oh+70QlvqMOr5YjsyPYT2NJzm6TT4r0ykA9dtkgFrL7
2eVxVfQIKnRs9lfpjAdebGdTKy8IXZ/TCPWsxX9u4dEMIaktnE7XoBzV36Zkwaf60feYZmc/cKge
dcgHhWDNY8DAUZTf2VPk+bYO67u0ioU/jj+azKC0r6GQgvcUAN+mv5kVJYLEkxLV4dVsQoP3fbm1
pc0mqhmy56DuLmbTbfLafWAj/QPl6S0Iqy+IX9myCKybm5FfD42d1WY/IFk/cdfLGVjdvTVm91HG
JhUUAA9CDqNYABXtpk5ZVTFBMR8b3lpEuCQkId0VazGxVdTwRzHOKjCU51UlJrIRE84MnQUQBrFX
dAEwzGqzllZOmFE0Z2APp1qnBaUV4lQb2o84751Vk4qLPRaPfTs+UvlHItJx3hmpBZAGX4Fkbtx4
QRs8++rNVutzEohHeEsbdiNUjgjrM9N8cv0DEOxE2/BCv0VTmLByMq6h2h40AEK8cR0P+T5bOjXc
0kF0ABtejRIjnbTCRUycYVHaQbwQxXAeDP4Ifk/oPe90XG72OzPElZjIBQrvcx0PG2uQK7NHvs/a
PXC3FXL/ZymmTW4N8H41h9xpBdBYireGN/SitjC46dQyCQwQhC6zfdkEp8GcMBBr8thJePSJmb/J
mkcjj0s4Wxmt0aQZuPX6S7umkxpQBNYHicdsxAc0RN3bULuPEe3bxWhusEQ+ZLEeLR2yejMRjnIc
wz5JyWqbgmgQP7Q6udQ7mQ1vFTwa+jai+ol3DZ/fuQ0KqMZHM+qcdsW6S0K4i7ZyZZPwgCP60gBo
JA83ukvLaB7aeG8TCBXFc8oA3lfK2prT+8IZLlMIScSYa6qwA34o9UDUGKhWBk1MnSutan45bhhc
BHX6roy5+Krts36ZS65YaIApRAseiHAKn8O5MisgAsh+ixqtLANGH0RUa/mQwyd8QUvTFe22pX9L
cZ0VVhyx0gyZHys7/8Em/BgQY+eAVleNmd+qwH+Oyzm0mM4hYYOaRqNhYwHMhHhcfzOoA9MxAPDS
TqSXsK4miffBvDN5aUuLWD7z7sMG9nzVf9gUjRUUjnUwZbmh0kEmK5dK1aBsPbPI5E6oCCcUZTQ7
eHD4QQc7umevaK+rud2MP1bpRWNAX8DcfVYUPibdRp9WRp0ffbJwi79+Ifk3y6H9scSz/ts7yelv
/8FN8/t/IGn+eUsBOIRkCY1W0yykQ+1PSVOHNsv2jtQGJS0UtfzdBg8UEUqnw30EsVH89Br+vsHj
KiOQSLlfuD83f38poEEe5B/uK7POarAOtOYgnLBm8fTvN3i5bhpMP9jj4kxVFnnGvTuzpOoNvbJ0
YvFs9GMPysZK1nHpRK/w7awdHWZmSlqLKJQU/qZRh23lb+rGeVQbqEBVrZM0CmP/3MJ+7X0yz6mu
XxyeTaehZT6MLLYoTYdvagCratTqd5ZNwLn5dk7fxl5PEsGNjBefDi6uUOoC4PdC+piASHLUjgeq
8ceQ+Huqhh7NaVY6lNGLXPNgc45L6T8VWnTNSZh42KGXEcUCCoBBF+7jAuWVplz/WtjgUkaobNLF
ZpjqLyXHCsHP9TCtZfUiSup8yXHkEiWB3g3WUUQZJmhh3NFAoJqb2KxfnaLfpa6gH47vDe9py7yQ
eVixql75okmZL5/lN/zQzMmtfdMmq9vhmwqBCoQsS3VwAiYXHPMriNgh1D0tV+V+bhMLRsE+JfAk
lD+GGRXrlf5ZTsZ2VrhyhOHadNyVyRvn2CTdV4gVSYsZ7nBEDlXxqEBRwEZ/KbDt6Hp/C4RzKXMs
iLbWw1ydjBs5+a2e16fQxmGjwj2VTRQvwTQ9R/3zSK0Kv6Z+4SK5U8rEPLOJY+afxB3eqo8aK49Z
ihcOTYk/EzgdgeR8Q1tbCB/gvYa5ZzC8+7Lc4K7Hqh542nQNisrEyyMOgbyviKCN2ixnOTsKFJc2
pne7PDcIVHat/rD8/iAawrsjM3RzapJHu6L9gkqyXzMuF8oCvD7VkJAy5json+mEmJKkp97B68RT
WXDHjmaOn4m+56YrDDxQbqwH1+12pa2tmwrSjB0657DAEz6w7cvqcp2r43pQ6mVhDWuLjM0EkgFl
mX+eKjyPzdIdrJPaWCeazl8piP8MMlUsLVO7N40RPmMOBr+gVLE55op/dmv5AFX4HnrJfZCGtoc6
+4jz7hhjqisc49TI9jGd+qOjTRc+otNGN4uDGEHIp6N7TQyWT+W0Vgpj7WTjmpUa2Blu5SpDq2+x
cR9AY0m6rMdIsHdEA/Vt/xCUzqlHHW+VS6z4D0aDtD+MsXpz6+Do4PovoDznUjmy6cVwjxGvc0DA
klhUNtXP/FLrjsqLVNUntYBQRVzGZS+RscC1tbsuu6aYubD8UNqwYIXKZ0N5cHtWYCLKXc+nMtJR
W8kNUngkL/yDKMpnq3c3jJ2HSHTje8aGZkWZnXo1e9W9OhVMM4vTDi+h5+d80SRlJU+DzDAkZ8IP
UEWClU1QMS7N1oumlMZ5NyIYG1D0iy31rx9t/2b61K+7NovD5V/v2k7vX0X+T5Zt87/6w5kzw/Rg
diI1mcJ08Oz8JkSZv7Ds4gFFacJsRaXfn2u3WW1S2a2p6u9n1R9CFKadWdbCsmOYBv+V9Vd88fwI
/3iM4bI3+WrGLHrRY84P8V+OsXh0qrpwHdxrgroUaH6frHW4aqhY15In3x2eagHHgdKtl0BFkWJB
4xXTdAZdfVfrykBxhhI+GYlBE6iEtDmzhjGa6YsyLjC+CCgSO93I2GdXCYDv3t4FQ+FvBmE/WNTe
QVtti2XuF9FBM4InWrq1tV0mR2BZ5bLwhcX5ZfvbXknORQNjQ3ANxMGz5O3I0Ki3JkDjjgoqCiy1
ksXNYKeveh7fwip+0KVCboukC+sAImMO/vB4WQ/WRgSIJkNgfUZx6JMNtg9VhBmm8+tLkTtXtngP
JUfhIkaaXFJcLIebMYAqW7Sx/mxpreXRgxAug5q0DzScFr5niQYWUNWZOdsga/E4WeuiyVYhcS72
lMOVR8BLtHRD0+YZq/dzqYuzWVp7G3k/sgH2EF+0QIwvuRF5XPv2VlNe87g+YmryogqeiN1+1nV1
rXrM5rWEeSOG/MulcAG1moU/7xK0vGo9qPIsdaol1MA2tr2p+7Bb1HjlZiaihJohOIzZZ29jb5dt
N63zTqysTj72Xfzpy2pcIdbvtJCK0MLp3yiV2dvV9Fy21kNppccqcc5l5XyPVX/HzuHDphqIzjP9
ZQhSVqYT2CU3F1ddyT8TiW27Cqsz/V9nPCLKWeHqGCq1s+k0Gd2nNXN4x52WIDdgFb8cKk9TSdw1
ln6r4NZS6jo+SgQcN3Q3QURUPM8sdDCItUoKCA8i81lx9HPrVDfJSUskHnI/XocHyyjpZI5Jtxqt
lT6Ewnf3Ey9lejBplR5I4FGv99oQvgSdHOiscQsnudk65gWWFA8kMIonIyy3IoyPQyzJi8PDMBeh
qnsCTCOp/LKii8Y8NiUJimYOS3V8JrC/a61XC/urbbHi26V6JwpezWkujr4xbdtmOIgsOeR5fhlD
NitF5Y4nl+UcvdO6AbtauctKuVdgZINQiha9PU4bQQ/Moiz166ipQLRjZMU8wD4Vo8t5UVS5S/Z2
C3JVF7MIPCsQuJto+nCSrYF6qrMnj2IJGHLApjF5LU1+Dq14XPcI2uGdjdr4oanbp/9D3pkkR46l
13pDQhr6ZuqAO7yjd+w5gZFBEn1/0W5D29FQC9OHfKWozHyqespnVoOSzMJyEJHBIN0d9/7NOd9B
OdOz6o3f1Lwp9rh2/RFjh4su6JLFwzuDhWndxO0LRg2ifEVReok0H3XFFgQYi+2UtkDXwXfU7alS
LXJu6fVTR70vQ0jdRnsw+8wPDEjVjfpMOsClbbqVXXf7ph/XmklWFSTifS+Vm2SKriCTtoasXIYB
M3MsBU90CD6bW2BRjO+VWycML59lV4nm7STKE0N1urtc4sdKkY9V0ktttzdhyu8dM73VVJRvJCIJ
xhIO0zD5PnIIXlKM+dTIangwQlLu7KQ8F0GFyxYBiq03+hlqBrgfNm7mpGwQV7JIH2SGwHqAq02A
vSRHqvO7roRvLpMxoDhGSLyV8c605YW4mP2iUwKU7xpwBD1AuIydhamQW1szNDSLVWsHlhsxQXbr
0n6HAc2YLZ08zOI/LCMkddgYf1ilFLrOkPmLiYoDL1hxzLC7THXyn9rQFc50SgPoggwPnhy7frGn
2lprWcIUOI5UFxss6w3BUN2yUAHGxWmOyaULlNsEvGBkyuDqxDaRCzncJXF2lKvwipEXUWAXrScV
1rqVdK+JZn9ZEZP9rFU+0RSHPuSXuyzls5GRyDGHewydH7lVH6beeYLIfKmmDF1l8qmSsAXIs96n
gfVRyelnbw5rJyQCaOy2DIhZlAubTb8ojmEyzrhZ4Co6+Ycsy+KoKSmZchGErJseElwdBOOmSZdO
q0ve7VLeGLPhZUG9lcr0AFBhk1caxfIQHvGrbCx19oKYWHqsXcyU2d9YucLkK945rFSjMZ6OaNT0
K3k5ClYtPLwFgVhYrEo3w6XY1EB4DBj5WIyro1WYkFkLbyK5jStVdgk08DuV11SbxGNrRpuQkYvb
6g4sc7ldWXP9nqvPwsF0gsT2ouv9DfsGbVjtalNIxqaePLXm9AlR6T5uaUAqtOaUd4TwycHe4fKg
CepeHRq/FbEH6pEYLgjpnb4Dx/ytWaFXht0lCcV7k45HEN7YG5oaOqWx40D04qy56nL/3GSdutMr
6vFODfjERf4gGbjUsaUQszLexqZ+0MvguxLtVpfhVTu28V3HTUAEsj6umLWR3pWi/VR7GGhtFzya
4/gp6czHG+eOAL+XAqYGHrKH0iYbvKvv0fCDh+uindUiWC3tq21x3CxAqHLAr0bMwzqImo8Su+zK
LLVLnKgvk04WQ9U+DTSG0/hVZfOLxEAVAsnX1LI4q7ToNHIu4cLK9pWwD0MpFA5xXCdayvoiyatr
ADyPjcw5YAYJ2mB4zwV8fjwooze2QD4yu8g2+SBuaaoSbRDZBjrj6Zpmxswcn7lwRS+Dsr34ksvI
Y/M0bod6ALjSFW9ZZe6GlmbJnNBLljPrQBXNqta9tF3kpVZ0ZCfhK2N1GUessWVheQNBoRBGXUbP
/XZIBFBdBHyaJq1DtXoIpuBDskFmqrU4U51tl+Q2t5vB5GbzZ8+NvsJrlHkBdY86GAfwV/ZGMRpr
FavRJYd7uOm17grC/FSN+F3nMjiZA86GisH33I+fTomRmr1DsbO4wdDoxK+NgY4j08NXJeQzITXx
RxmqXNqLLNYetGsim5E/WfYaLZxPOYvnzSLjBkhWAcB44lvkcg5ydaszrLeoq4BPTZ866z2AJ4Hi
EX4sM70IURgYdQ1F0X63AnOTMitXo/B5omJcLaRVsyGbQ+7TbyyZ6GLz/RA2b/UkPnLeS+yXBQNp
PGCNlT6FDp7FNqHxwcBYq/pay2tWABHW85kEvJq3PtDxzgWEniSK2W5kKXHchAVMLQ/d1naaW6+E
lziOgJwTQ+7wUplZwsAvMYhg1xyqO7Q2VIJVNh5Ck0mCPjaVP1dCfiXIA+h6n5AjbobrNn6eIBck
CjGZv570Ez68slv8eNm0rUYbaXk0EC02BA7vKBYuaFsgyzr5yza0BzSEHUTaWbqaLcMW1jhkb9gB
UaZGqPFAFJaLVjzjyLNlV57zidsL8apkDJzac8eGM0SokU4d/4LmADIw7W6L02MX55oJkszuDgVL
NB4HeO9S7FyQVjAtnWEAzVbykQdFtP6HtHz+V3l6z7/afx7q6t/t+JAofdHb/YSo/58u0fprv2dA
UKdpcxhZysDS+YOfukNdA7qKp85eOjgbKcV/6g6ZWjomWkDHhvlqLlzV37Z7bCQNi/ddoVFD4fhn
VBYLv/13KgsA6mgXmT3wiQChjozxd+1e08ThTNidxrRP7FQORz+PCc7oTA54c7GaxdyiIjDTdTgX
lLYKM7RJq5BbZZO1psjDSxyNG2uKznlWqay/BQ1UFZNlk3qtpLYH8iOI3VJIgaHiPmqjEIObw4xk
GhMP9/kkgf/ufCum+pSc56hrtoEjNjiF/WKo6qPIl5G+BKk5i161mtFqGtYPqink06w3ssfWlu6k
GbygLn2uy0clxbJalqG0HkTlhXijKnOodznXiRdaiS/CgYC/uiHHWGcq6MhQDbospnKSiquQ2KfU
Zf1GQsJn1sYPUgh4q1NYgUUz25tsY9bWEfA0OuVgyU+dlnMTTSILIyXObNeSc9yY9RfhDrfINFDh
gV909Mq4VJlxNAvYrEamKb7QCEjtlWoLwv4llXX54ETTD7SrnrygL0ZRnUOZGDEHGYPSi3qdqNZJ
ioa3MlBe1JqKJ6I3NGIc6xW6jkNZdZcaaooTQykjCkxdgYWoXASAwH8ilR80dSp41yPm2tU8tdHe
TkfCf2iIe9nedAl/lqj4/LRBdAc5Y1FfLsr0MK0f7Ek5D3EATEtgoogTOglLMwCu27RXSduOuP7M
T6mqIAbp2FHq1MTIm5+7AQY6w/zUsxoNnjioT280tYlP1nxEewBDcBZe1FXHjJ93pah8a1Nthlx7
wvYVS+waIV0JsGbiLEPSnHPI2T2Y3fCIo4aNPdbvchQ3WTLNH3ILATVuzXVp80M4SH/isGGxryj7
3rbeJYoBLacEWqqDaKkTBmdQVuAuD8w78MM3KeFvCSm2iyyHMiOUqm1N2TGPX6U27hKKkSmQNwnF
SV3ybi7ViqqID2In103By6VX8qc64OCGcnTHmoSSXvVzFJrwTrKnhFUgOpNToxYPhWwBBKFY6igT
KJ4aiihtqaaUX+uqpcJiVEIq1lJ1kQwKQQV3dU1BViYEZzhj+2Aq9LKtUTHmo3oTVHF2awYrfsNt
lwLPoNIzM3GljGH/bvLtUwr2+DE1cyKlXLxX1IozUNDASb/Jq9x1GBrdcikro5KppEKlCcifiQq1
56BPC3+ndaeJm4rG557x/GdMvTobwEJSAYUOyL5b6wtaJudKTAdGCAZh4dK7CtturrodCQU6E/MM
HdH84gzmtsvacF3H3GRSk7FwiClnzFuVpdMqZwYrzeUJwebZLpN1Bri0GrRTnFNJJpWVw8YhGSuY
b7loiAGergQLvAIaD1dJm7zSKj9aOZnPQewlFpFgVd9objqUPKvqU1yoT4aJWoSoGWYLIqWQS59M
h09Y4bSkyQ2Sx7vFkFoZXjgQuwX4N66jxeNcacqhJq9h5ZTtG6C3HyltcVQyZkqUpvG6Sk3cCc7t
lrdXcSNt4WbSJJH+7cGeUldisjN6WpN1bZ08VDpBqoFmvOZGAJ06bfat3mCVoYZRgnsxo2VucvWg
k2rbhtqH6iytdTKiywVExlxouM4hBMSh+E7KmHmaHmcHPaCNj9V54UAE2IEkkqGr1sjvQNnchUM+
bsZYOgGmb6ji4QsK1ckXBgITKzPe1B1gmb51fkRGuNMDuholkT7HOJ4RqKLgVSVTBTIYg2m1sHJj
siFy2QyEr+nhehLytySGrao6x06msAorq/DHfOQxsMAvGEABspYPlyDLz6WXza9lJoVkLjNWgHHY
4ofi2nGIJEfhp6IdacrzXGGEtTNpeWCXRGe6JDS5BTSEBFFDMfYY5ijDfkXxly+UXsE5gRjL3SK+
hKk+Orl25Ew8KcZwDTJzO8/KCiKGTUDUktLWWvWat++hqdofnEGblo/xGIptHymHpq8ZvaczaR9g
FYUeUroPr91MKi0pf7aLoPC+SNHRzjGPRtFA+VUeqzDeU8beS+bs93V8Bdh/Gc3F4+jcgirx5QnW
/1DWG6UrQTRKLyYg11XvtDuFTCu4a8RZY9uOXTPsrsOUhl5b6SdIDpB/p85i7z6d4sD5Jkvssxt6
UBkJzm4511hlNI8l8kGuILVHZ22+yEH4ziKbDKIlykMj00OTIZ2zAmcnN1jIxCXtMow0liVOxNJC
xha22W2ZTKKLvhRLnkgR25ASmvt5SRqpGRvkoqfFJYYk1JqjIJakiCmAU23GdiVerRZpmJJA8m1f
DAs5BGvII4L3O0Igkh0BmDaOczNM1lojO6Ts5ZCmRg7MBxtSz8Oo1Nh74no8w1ADJhsFMmoiW+yt
AG5XlZTvqqE/I/ckvzFRcMeFb8PIeGl5ObEMOkG010LjSaC2Rzr/yF3n4XE76GN4EDJmgW7kEz+a
6s5peEOV6TrXaDdUWT+rROUFFbwI0UU/Jid775PpNnQIpnOrOJfT8GHHI/pNPogr/jLHIeO7yAal
FsZcaOQ+EO1mDEcrhRiFdYtmOqnNrS4IfZKqTTe1wvvfXm3/lA4Y7CT+9orlnL3HxX9DObB8lZ/e
HxXy7OJeVg2NCeTPElz7BVWAw+gIfK3B1oOd/V9LcFQDlOuYpxXt99YfvNWEIdk8R/+Ju/0zJbj8
XwkHSMg1+WXw/al/EA5gk0O41S8hNmqxrSru2kCGKh1n6WsT39TOPhQa7d4gfEGkh54GG3WyXrQQ
06lGz03U2g/Gk5syDa4TqJ4KPGTPqnmxwtTVRocXG1Y5JLatLBuf/WWsRjCyqgU8SIIlF4SUcMFd
L8drm+q/CSllGqPYoXhyzQoZNdO4Z0lRHmTUk8EoWPKy1DZCaYcWA+3RqD62jVQTAjA9tkLb6hbw
+kjbAqLnFJ3AqYKv05eEk1JJ9rEOcGCJPpl+SLZ8VQhEIWd0a7IsbglKsZP5qvXVRzG+yegvg66b
vVoHBwZFb6VnuykXwxI3hF2lS8WB1xK1rjrp/DNDFW0H5RwOPWFK1kUjvQXBIGftEuhCFDX6neg+
D+pXByh/Q7VrImAKSYLJSYQp2uqFOTSSSsdXSYwxSI4xk3zrmMO1JVFmHIZjRcKMQdJMT+JMHum3
hgSaxvzCSL9Cl+IbBCRm5jKtI7FGJrmmxY/TzpVrluLYOszKEwB0oxy9G338mKJVIgFHiydPNqst
C6zwPpWCTYnpeh5yXE+MZgyU1Jtam4+VrTBmrqzXRuXfJG1nXGJ3piLBX9mvZcrzoHZesfr6Izk9
Fnk9Bbk9LAbWOjk+slqQ/8cPG721BtyZ/GIV3LVq+DCNnxjJEWcdVKrPytlrReCaSbS3qDQqE0kj
KUKGk+86GQ0LhtcQwaUbpdNeKOxbRqHsioy5m7mEEllsE1DqGbtC9rQJf2q1BBgpRnUtO+cYkGxk
LxFHc8t9M5N6pCbf2LsP5jT5cWhcK0d/NoruHplA5uZqu61zR9y12JI8RmGH2plvNYKUvuNMRyQC
7wM7jjm6fc/yf7L3yWR918Ly+DY2QtkzKFpmlasAbNQqQAIzIoVpx4qQXHqjXIT3Cb0TEzp0M5i8
8RsvWhoZSRkeLUTwhnIeF71Nj/AmRoDTVwVSHHVR5QjkOZLqd8wDs9rxIZwgbxk6PdvYi6YnXdQ9
DTlbG1z0g9d26tOABChoU8VDYlG5CYmLr4EMRCer2WYQOrXGkOvXZYykQn8ch3xX8VQGNZ2wXh/Q
Tmww9riGRLbt3B2Im7jrJ+AE+PLbkIqG/SvOsc1Evb8yMPJpVs1EjIhn8NhDLI657bhRMbpNHQJL
yajDqm2kDDda7aOGnt5cAuitydVS3U+w0IehQM6Ou4ArEXfP6CyXfuKp4+wDq1zm9iwDsP3Fojmo
lbbRuvQUDao/tZ8N4uEwM/a51Pt1TXXtxFswiAfNmbe9vsTSt7pX99IxdiKindhZKelj2YE+m1Hm
07epLzMylnGMcO2nBp24sq1U8wmq5pF5yRakctVG61xZwI0kIQ0PnHa+o35GwL5H6yNeQDpKQqrS
R6YjvRpfBGCJlk8kOc2u1NZ7xmx+UD/q48RmIt4UGvhYA5allJ1zLIxkQVKI46VAHEj65Yp5JSkJ
uZt0CGSQG7v91HjWaHsdy9MF+Srpra+CiK7zmoraBsPaDuqTqFloo7Gx0p5VNhy3RHns4gVdwZcu
ioNWRtvCIgKpNoxzhUFwZnNjdfKqN6aTieanHKCYF7ELIgKxUVqeWIysZBhchZrexlI+5QVz47b3
IlvamrjLdLZ1jxhWOaeN8TXMMw9p6KaNd8MkYUSu7BO5wEfNzPZBg3o7aqVkrQtU0AVlzUTEqkS6
MS0S2CQe39nYk6hG4mk2+Yky+az3QBAhG9E6y5/lHp7kojq3fGrlVZdVqFg7YqDalcopMZkDIeQM
auz4cyJshM7tTjAAr/G1VTqsb/sHEVFUcM/sjTaU8Ws2SuTwtnd83J9jxQbKjaKt5g6a7hhGb3Ro
PBkhMZSjpI4suXjtKgNkpmoWkGALi2KxUxR1E5UPhuHQ0iRbsls39Sw9CCM5Rbp5TwnKW2fuc8Xe
tDU6VjXZJ5lPNvG6wQM/Q/jhGQKq298yY3JZPyD3DjYEkmuL+bWKfRl2RBFf5lje8Qqehjx+UaIE
dzjChp5ZbTMiKD9Du4WvlntaISBaDjOzbXYENj3kojeQsAtUHKdTod3NzncuI8BFyh4RyhU3JmmB
lP3NTFiaOCSz2EDiG/4/FKf/w2Q5P8tG9e+GXz69N+/pv//bfw+ks3ypn3IdVDcOYhg82b+SdH4W
j+YvOOOYnpqwbLQ/zm9Z0RjMDByiM02Ss343v9WQ/ViyiV71z0Zm/d+BCJQ4/CaDYNINDWbPS3H5
G4xlKHVKHKRp4EkBkkY5Gu46wxhcdWiPUzXfl1gzVrmDxSfEwJ2wAMcoGjxgbZ/Qg45vkxl9hlH4
xiBx1Vijn7JQcih88djCeEq48pqouFpYZBLgYGE8f7TYimURnRZobzwytXUEaZfcjnu11n1iutBd
qk9Tky1GUnR8xJggjlfdPA98qyETKSSec6p7j1CkEyaunketXFqlkSa5Z7nTovRbRr2zZR6xbnu6
WVw6gq7zpFwTH7SpYFKmafLE7sQdqoBOzfFMkmlNm6KmYzvSt9Vabe39EIV7Le7PPOvI6KtF8RMs
2h9tILNP7WbcuNFNRxrkMDPKIwH9KlX2OBc2lUFIAT6JVT9Nq5IpeDuy123BqgycbxW+7WGRHCkm
p/mQrw1krUqNS7pG4NvGrJAwB+vNuK14uZWUknwm+IDBDfux6Bpa+ZMqFJdj0MBJXoPO2jA+eQQA
Fu8U+0r6FVYbMnm6KvCzlrEcVSdK0FXhm2F/w3yxGVuMDCHKqXGRUM0Ww5+Uq2dnTJ3ttsOsHAqB
fIWPqAvHfdCoW0qK+elOb6ZsbS76rLwjms/puKfHXGefqavtJ8Dt7rNokm8LIs8DRMfyKNBFklcQ
dD/qJdVyrq3I1ZoCk85nYaXvA/WJLQXPshr7SZhdQf8dp1Y+5Hq9iYKB1zu/SEmEG0qrGO2yExbF
y1zDMCPHsJuQkZWgItm9Kmc9Nhav9eybg4Gvvmi3SQIATs+hi2kqE77YuiOhjDRQSUh+2dINkfnB
KIjDXJLu20B/loPouggiAouY1yWZ6h/Scf8Txgqi8fvb/fbta/5Ki/9qx8Vf+8shiU3YAlthm6ps
ygbSwZ+HJH8iawtlDFWhvHAyftthG4TCoOp2ftUt/pb1a6KEpFZx2H/92n3/qdQY49cl1u/gGhzQ
8vINWhSJyGL/oGnEbD4NQWpI3sIdZdhmwrHEklSqt5oyPcOvb1loDutqnWLJLIfrjbMCVUosb6Oa
1apyBw2zEltS13LZTRHDUHVMuDrTYL5LXhcn/yp96pnR39Tv+q65zEfkA9NbdQR5tU/XBSaZTyw0
NRpAZZeCv9SjDT5KQ9u1T12lnSbAT+aqD3YOQChBZujKkPzuHdgBYidj05ifesLUm2HVBuF83yPV
WLW3Ot6StXZ0NsoDEmboC/pXfW3up68IiUa1kQLPgkssuSnW1a/sXhovnduB+GapPpMPWm0y80zC
aqodY30TFYgCwscoc9NDvkX5SZdeVTtRbSFGORCINQ8BXDYc5+AlD3aGscdCxKKOTjpUNtqp9aRx
jZ8pIj8dWqcOW2Jt0HjmfgzXyToHwS5AsFPvtKuVbLPV9IIzTUm3mrGJFzZE9lky3e03xtF+nxEF
JD+AyfbDKZ6vOXQLI3jD54O6M9JczK6qc6EF3jhWTzV+n2t79jMefI61YrHdWTXmG8W9qPYJuJIg
eUtlEEsk5SXatp7fDetbLNmvDqIexXnRI2Qq24b5v/MlgwQi30t9iGqgbodKSn5IBq/mJK/TZA0j
bnZ03JsoQas1LegWWCrf0Uhdemu1a48Y5ntudzVui3h8d14I3wF1kc3+wJc2pF2nFb6xVjssjMq2
fcjZHBoFs4p0UykvCTlvwKgaA6wrNMnHpL5gEWMC02ffQcmwGrBpvBMquwNIJ/ElGU8cmcKPlGut
d8cBCRz4Bqm4KGgkmOirINMb0jI7Z6WsT2RJj6to3T1br9/S65VenQ5Rqemfd9bF0VbXBfjyqD1q
T7iHJZQCSNLP4OZ6aDKUCqvqJu2d1233Udsb9QapI/7QaHbhS+O4nhgIeXXlYiTAlvchHanjveqO
6KD7yu3vAvhgpGTcLfnF7zhFtb0gCwFNzQ1/GORoNXXVo3Qd0VhdxVuDrK1z7XMeeQXLvQm/7d1c
HZB6iu7mIOUJVnLjkc6AVK1Nye++YFdFLcl/mbtSh6zYIO70s3NHRsjCmThqvt/x2JAu7fFPUSwV
5YZ0ubn2+Pi/0cLgisHMdyFVQ3f34MXk+5Tn4GLs9Q/mTTIyqU1mrbmSfMejPwV9yW7FrteTeSeb
+8R0ifokwDh5TJlXVWsBpCzxjPNb/c505RtFq33VffFS/Mg/zNOSQ/DKVkpPXBQp6/wDxBhDZuHN
mxgt2A9IZeQwPR66vbRlPFC4xT6PPUiEOTpE0lr84TPaxvfSjuyH+YkHcl3tu2iFZockKu/V6G52
RlbJvAlYGLKj5gxpWTO5kDcC40aYkkdwhRUuH1qgct8dUb0QC/QXHeGMeJskTwWRHW+rbJ1rrnnf
Fhst3xbto8p13MtPVfQ9p2vPDI6lsSokP2JZH6+tN6wLgeZJzXHS1+yoKsUvm12aSWC4P/XP4i5o
Q6LkXjP7GN5TbQZECISr4SPcGA/jRveVtjzrDKnkOxFflPiQjb4U+1k0+Qh86g/iD/k1lHDodmiu
4xY8AcyQKN+YOKg/y3WFQoADWPFH26+Vxl/6z1s2rC3FIyOUbFf87gKyIe2awLePredoJTsggM68
n+yHZtrrB+TIOErLTRTuxABG+WFIkEFHK6w80PK+bHI4pK3dndjlWolnvaq1L4OXI8g73ObdpVUf
h/Qh1i6u01xUjs/kzmi69Z+vQv6negb1v8tBvf37v/5aify/TYPL1/lZmcD6ooHTiTRWCFD66+zf
/IU/QfRCSAVJg87iV/zN7F+Tmf5bpOBZloXG5jfyGwUbIfZay4RJIv+5VCfT4Cv9Tn4D5ERXLRnX
oqwZjIr59n7bvknkpnaCLCRmACGMvDqBahC+OkaGa5rR42pWs+dSV8FwRTcs3sQMJYNnV/NjZKmk
MJqbSHFu4xhDukYPb2Q2ygzZH0umCey5Vj26mDDN2BDOdrxO+aSW3OkFk0VV79bMxnxZEIAGmtjO
1f1oJBOWQDoZPSoJGBHwsuVe/1DKICRntT03Xc0IMFvXWv0QsrRG9axxUMzdle6G+UfNqkGquGZS
dIO1Obmx3K6V1lTczCYUr9Gc2re7fpcI6YmgVO05Yp4PLLjdZemwU1Suw3pQ9/E0To8oEHZk/26D
1txNznSGyDhxc1TvTJF31ci2ok5fJ5YVSpj4XaYCTucIS3WoAvNTjHacg3i+yaPNtRZaH7PQPUEo
n64DmMp4abSq9zvNWAtF3qbjjFk89yXIBWWJCy7Mr06VeUPcbQynGv2qyjLPkEKyMSGQ3bF8zUhG
1l97ma2D3hf1cxPrSr94tGkvLcklaL3kLRFurvEN6BGYWB3nXwizYqXL0W4Ym94dElXzepvqjYgh
aEwzVZcmxcNOkknhnEkxAS4RAoNGJr2zY5VLL7NgYofTreAIiuavSu8+qkz6YUyAzlAl8/r30G/Y
96JViv1i8amndnxMlFkcCcMqUN4XbzSWTIjb5jhrbbajwXpUFvd7UpFgvPjhu5n7Xl4s8otXfpyt
NUa+YQVGwJ+07ssK4rXCcHiqmk0812uB7T6qmicel3MTSfcZtnygK3SdevoIFgtlD9Z9wmAT2JVU
GUPLwMDA4D8Wb0WLRipm6C5sDOSpDLl8Vi0iTbsDSTP3yUILmLv42UJLY/dIfhaewBhoP6CzSEwZ
o22Ge3JehLOtQtxqjlWvW9AEqaCXL6EViAVboBcDKqbyoSr5IAUVYAMIBz2kg96UqJoy6+DAQKgX
GIKJfZVlYnkk6IdEwmFBscz3fckuIVlgCqWF+MCyg69p4YgrIzgYZYEvSAuGoV2ADLOjSOt2gTQU
C66BqQAELkN81HN5DXoJ/QdohyKPnyxYDwx/dzbsB721n4vFe6hr4tOCDpHm4hso2c2EGhFBj4D8
ksP9BCiRLGiJIGbBAax3mzJw0FHU1sb07EzKgqNYwBS6PbFyUL7rBVohLfgKjg5vCqtLCteCWQmj
U0gXgaVDQ4B9weX+ZS4wjNbovpwFjxEvoAyxIDMk4XgRMN1iUH6IuT0zBjoJ4pEaNLL3RSOfK12c
InO4dzIkzguTowkV8CuMNtkC+pIa4n1ZCB6wqsfX2DTkM+mGL3CaZheAzri1NUGi2pLCK3NADPXW
kumWlLiLXJhwh5lRPwSAja1PGLT6XZDla3Cjd/M4P+Q8skyHPE4Z1owFymYHIAlJV36UaWdWg4xl
qoWxAbykWygmrehRqsM1IRbvjti+FW/h2qzB/amIfQmenDfTPMQnc+GjzHK3L3UWLELpwRKb+CJk
q8c6ClfFnMGfkQzfwXE15JVJRuTcEE8FSApJrq5N53ihtKTgWjSU1mvJYiwDyCVaiC6QQlFayjmW
2ADeSwr4JQAAk9foCIqctzRrKOnyjGWqFUzknjMmcg0tvivtaT47Ztp3rkpcmmwJsgjomaw8R6qO
xiFW4cwbkbEpDeJOxRBs82T4mEi88Oo63BeldBRNk32D7SCMMh+oe0XrXJ2mtAkrBrdM0suQ40qx
tyzxvm3DzCFAqnaIon0UJ3WEwFOjjGHNQj/Ucj4M7U5PjMeSalHV8/iOTcIeVv8BvY6Kv7mE0wut
coROy2ltjKrz6ERzGr/Hi5muWmx1xWjcCnx2A347gBNIcFTjMOWmsxlQYrcqMnO5MHyO7ic5NC9l
G7+bE3OhDA1JOKfI5ZgHYjCH29hoeMxAMx6FFryQh/NVtv0GOwwdMrhbi/WQRB+pk2Wz5CGoC1Ey
5QQTvs3ufEUsxdsUCTLkZxarQ2k2q7AbPoy4MwFVo3OJoAS5UWY/j0hSvBTZ1SMkPc792MAxDItc
7WHAcpzeKUuA+iCzGuh6i4HsEq/OhvS7WQLX64h9OOSxAAQI+tK6W3B+ERHtatsTMktquxIS317A
GWAvXr+j4iLaw4I6S9Z7H4eZG9vEv1uMwrihi220RMOHZMQ3hmoTtUFsfLsEyEdLlLyaaw2JeNNX
zQraE+TNRzbM5ZpcUk1k3w7wI3brHaTnVqJtNR5SLdsYqfKOl2Q7E2dfzfJOtKyGA00tXSKE9kvO
XtYmvkQYmsSzhorwY+5J4IAwFlX2nv/xLcCiLpwhdkNlmLadU/B4OKg44+ScJ+yzca5ku3Gy8rc6
LOjaaSgIQvgeppluQpK+k9T8QlCt3UdEpXpFi8GxWwwvE63GqLx0XX2RVLU4x/EkuQBE5vUohbJn
q6q6TkU9roGqsOUXzUMxhFcCMGpEAo2AGxCeZdv4tKPmGTPPvolCduk8P+s0HsedrZLtNxg9OB05
rddhTwyMVpGg0HQJW2yFH9zpMa73ZNjL9DuF7Y9DiFqVWYfR38Qkrdn9HuIaRxFG71xlhVqm4l3t
1YuSh7d0EQcldvJsD+N2gsYDl8nYWRV0s1hLNgKmgOhxo8rEw0xN9Fzpzm4IjH0iKxCtHXRwMoN1
jjoA1o6G0tDsz2o5nCKCTYphIEQjLy5lbdsMffWnf/nr7KuZyQVMIThqyvyKXzCl17LOWk/7FCcm
Q3CAM2zLnzKdN8hwrrFNH9x14FjpJtVCPjmV9Gim5mPOuoroaEbd6nqEMdNF9pLxO9zGXvJCud1W
fUrwjl2ck54I33YIPvHYIvMLHghBsSFn2RayjFza9mDWGid5UGAkrdQaP75iZZuU5FI1sz5yGTNK
p4SHmKkYyPSdlnDNR02yD+VUwsNjvSbL1MouGHYQDn9KMnVPIOZmRvhaFfLnHCWtmzHRm9T2BTTm
BoDo8I+RYf3zDYVtZEh/eyh8/559di1d1h98D8vf+kvnpf4CTgkYCjPeJchtiXj4i/FB+cWhz+Yj
QpqmqvwhgYK/BKZFNm3gkuzXftt5aYZi6BaoSux0fNk/Y3xAj/6HzotlnkpoL19KM/6DvPNYstxI
s/S7zB45DuEQYzazuFrFDZmhNrCQ0Mqh8fTzgZUkk6yq7Gaz25plbcYVIzMyAhdw/OKc77Cjk/zg
33dejRGmFraiASQLwopAWHDDyXVemV5zmwk5bo2ZFuWNYmeI4HrMnAuGdzwIZh+vurR/bQB+LCOv
2zlkEyzNtoEeX+1M39+SunHqdUH6V0SsouUfRxa8q4R3xIrY2GOFXEdvTNjLw+30zA8QXlDpf3YN
2zfpg7DVu7VFM7DUIbnuRyMEJuNYPVkYkb6tUuuFnd9GGwXdlxlMKyuzYFH12WUxybuOsaCvnNde
uM81vEje7V2zlZ3FxLcMp30twB25FeRAaP+kPjIqiZXY41HYalYab9Og/jSNkB1XwCk8Gt4sg592
mdfvZyBbZJTEIQ2AYHFt873N5ypLEFUPb5HdvMYs6QrbPmWBJ/YQVABd0XUkibmXKZG7JidWFmhb
Xel7ooduEyfa4iu8Bgy7ySUEZ5xN+0Gr4NxUr9h7r3xDUm2H60aNV76fHTTHOAinv3b87spo2hfX
VuNR5e3J8vMrRTm+bnORrugfNnold3XL0z9245EwjXBhziHiGXqZVZTg9YCnHW7YitH/FrckZByj
wNgNeXlh2wEpRQMfR7FH/EFaa9KVi6pkhK6VClgAOelturHYzTVO+d71wSWsAfIARuvsJNiex2md
JPKYuUj4RNZvlWG8RvFwOTYpgn2GZKpo3kQ5bnhvA/SjmQQcQBznY+enT2OY3Zbz7QTQ0DAr4pda
dDtjv+tNncVhcWHC65JDdJM28m5Ex1PESFFyHM3RJF9E0uC0kONeUB1Gs/ak8TpUETmGYSfZR2b7
mVgCxPT4UpXya97nOepUFg+pZACYiq1LVqdBqNFmqoYtTn8aJ1AWOKHrg6fG56R3Vz1DMzex3irL
hEasVxXor/gYFRomeMpZMNJFcCHrgQE/m0+ml2b3Ie25RvdeiBXON0Y9hKui1O2tVYVXlHG3WVLN
PkDvUSNSVGAJJ55M/6COJeWl2iH/w3fY0pZiMV+7FlKYOaG01turYfS33ZxdSo7EU9OHNlbs/Jxo
4QWojKNlaofUCl9KgGf7ULgPIYGoKcGo9HXMGV2yUg0fnTwS4FNhOLfB5Kkt0l8E8B0ZqwAP+MyQ
/mn9dUQIq+ZQL2GyeGLc9DFjQyviWoeWHMgI4288kivRh5TEc7brFBFsMRL3qmpcnszKbbsdebk6
LJ96g8DIpL0GC7Uf6zRctnN6LDQQdkimpAHsCJclRzYHfS2NM6l4SAqJoK3mLNoqMY6FIJ0WhuDA
hoXE2rJz6dXmFFsrJM+WUhcKJxG3ypPnuiO7W/bRQyipdAkwZit6Nzi8RSsq4Y64XEK+PmMiqiKD
HN2J3EeqnOfBni7scLCWhN1iXrb9W3tO4R2z8lzgTQoGuUqq+gMj0L5vva2LEiCdY3wt+8DA7JQi
tGzQJCzapmKID3SKv9ASBCwIBI6z+s5t5NU4zOyHuO6vS1NcA7K/ydyoXUcZ2Fi9mWDkxVeZCaCa
HDsI3gorihXW/A1yTozyLVA9260oVk9xQ+L1JJA6eDnSqY5eraiIymzRS9kkP1Yq+VDI4td8OoAS
HLAgkX2apHaZJQxYhANYKcvlInP0sw+lljQHZG/gB4zOevDBEbmVvTeTZFvL+tNqNJroykZkGSvz
Bg37pZYjHjT60FlYSfbZ0zQv9THlXA0vTTmuIXidvEH7OvJBLqm1PlRoiaWjIZiM/eTc5Okn0sGn
wamiVabXt2FgXad9wfZgjB9Ji1xnMyHUb7j8hs6+oTwoJzhqpXlhIspbN2XwXDkj2zXaXyxJVySX
XzrxMK4KiyHc0BArGAqNUR8Nfyaa28YrV6gbNk4Z7jnIigt4LBlPE5ih3s4+Cby5tIUJ794K7RMw
9vYUlQW6rgSXV9MztrO6fhV1FKdVAsqzIhMPR9m2LkELFPg6FnViAvgfEJERZQqGK82XPGWs7S3E
VPS6+14Qh8zbaBE36iainzu3JWoUlYw3Ag7EqjOKvVANarpOgk1CC9U61t3QeG+FYqPVaChatK65
6ozoffbKxFPHCya5R7mM2nJMLweKXFaZ4yZtSLb2Qu21IvzMSYJdgILNKxBTxHb64oFv6QuWYBMA
GMr8HbqtZW8W3PHmuB0T7cI2cf/nDCn00tm5k7k3imTv92mJRNeVD8k0bgWvi4Yo9FWFnWRpt+2W
IJB7n9vH6YN1qsP8FSZxoNjStPykh/ZHZOv4JmFV0Eu6q1gNF1I3VkUxZ3u22zIFMd1ar2gk13VC
mEybnYIpwFc/3E1tsutT7WqYKdeeMPeej3mySDPYkhjxKMMk4bMaS64JtCdOvxRmBsfoKkw+XJu5
sZ+5JySqwEP4GiwbfGLQFapzGvpqq3LvXRj2rejjGOckkZ1heV82TAxCbdu12doFTwZC/G4gtpPI
wqm46aaIjG3SKOYPr2MsJ5t1R8pfyOypKgM2bWbD2sbg9Nem9ejndxMXEaHvswIaCZF+zsSeJ5S4
O8e8OYsYOXs12BHvyEGtSxW+tzpiRTrZN5KThjNFPa2qBqSxnsJVHAFf9Wu1xih0UoYUiz4S4aZP
zPmib4DpPAbonpe5JDXBLcDbJeO0i0JOBpc7Es9KMyFARS1rqIa49aGcR7LOvR87pwEuhm6He8/g
HNNA5rZJzC4cZ6zZbkn5WXPNrlrXPbhZuou0aJ1Cx1CuuAwGgoE0l2d2YGSsRLLtg+oQxLOWujzW
ggehrp4UYZi2472Xg7+0mEckHnIpXx2jIdyU49xyybVe1e9lAZUyqPDJ2fq6NdKjxstE972NbNjU
cSZm1cA6wCfsi8ev9s+8dHYm+tV0NIOla45fzXjEJ2kcLD+7bbBYVTaTD3JMMeBQFJXWIVXN5+AY
HFQMyK3yOVbq1HtilXftKs0saM70aXzHsBSgUFkhLCo3QLXO9H0gtIRxXYCmHxHDzQg+fRFmOvLG
6LGVxKDKjInP0PPQZeVnrBpKYxIhLMqWqt957nhlVNMxqPViA0B2D+aHO8zQLv2imzeL6qlwLE41
3W/Z+epHiesN1yaPbeiB9PPYjEb9QHgSQzCg6oxLXbxidQ6VQRuhDSZT+pIpfJ0VBr6tzAf3UCJ7
haens8cHtM3bd1ihd3IZJMTXlt0fMq9m/ZhgZQyGZ6gILsC9jLTIMVErEfr8oyrO14LTgjQg44L8
4NfBai8cmDrZGOBKyPLjoHAuKAfZeTIx6evt6CIIW5N5iYo3FsY920xe45pXtyi8y6iRr3mbXAW9
fIXKS00ylu9/fGN4V2T893vL/dvwf96KcsTjHTb/71/Ol+/+cFt494I9+x80qL+uBs0vOp0psk5J
N+HpAlXQtwbV+IJSGsUnO0PHMG2T3vDn1aDzha/oGIloRnH0G/yln3mizhch+B94hizknbSWf6RB
ZfT9dw0q3ABkohb/ngSxiXLq+wY1m5q46q14WgWpY208KOtmZ5DClyG7cdqD4SEIGqJwHyh55+vT
teNSE5T4ZIxO4zSRKZgIlOsI1Wt8ApJgTsXgmrPT5Zgeq/BBk9kD+v/iXFTxh1cIb5v049HW0zud
pCA2MoxfIX/GtTerWRit6ZmfrX0bsrs1IL9oIrs7zv3/tg6xPNPL4Y5MtXo3FE5HuZKcnSB7jQes
ez72P15IMJnA/F8OIwgjbnpEPoqcsYA+rUPFY7SzQjMwsYeUWouHyQaVqXv0uvWzndaMgVCiULgx
1CtUvczG9iNotBu3AVNJmUBkS33Spx75DIHqXYa0WxIFvQqlnhwMWn0IVCCHh4YtV5R2/CIGh0sw
9HiiUZkm4gwpHTPA2Dz2XbPRquiRD5qMuax460gdXvsBCe+JDBYJ//Raq72jx/6J3QviGOU+dhHY
dyMs110u7yhGVqHBpogrg8bT9Jx1mQ87nSjbYHLuAEE9Vy2DwMpB6SCDnW5r5OU24qBsLATW9NXM
oVwuGnCyU4SBvkl4kQVZcyLwolt2LQlJnZbHVMZQSd1EpTvDb/07DnCLeT8BLLyAKjEzbHCWDAFm
1kK/C+ehhKEAL8+0cTdC3es2HUll/ks8MGMfG3NlIyNTZnHZhVz91rKOZevo6zBQO+aHya5LsaST
SJhuGnB+uJsLm2bIl0tZ6xoZx519P2lUfwtV4RSqZ3d0GrWrMRVXsazID2jRcpXxcNe6zq2myqce
MzBit+aiiJIjD5e3dLUCiKsykd3QGvPrZMxns250DhFO/Z2HcjTK6r3yyguGqxexaj+myrrRUwfb
trlP9EetNl74He5h8F1SezvxggqyuNII8LiqIH4Ct3Ja7RP+Vv3VZKHm5vUG5xlg03JZ2dr0ZpdR
cBS1Ls+WXw+3vIY+BrjilkssTWE89hIFYVPp2VWuacNt57GBZpMED6ffQ5W+rsmfaI1iQ3qHfbZ4
SDLKry1JBJQxZUIkZMS0QJ56f2JuSUj5oUOVVz6C1t2jKT8wlmBDXSJYMnpr4Sfmyg947WG3Siwo
rziyAkR5iPGyID/HGL1oQ95Kz6ae71dYUHaDS1bgGBAzRazkdJHj6ggtfAmN2ri9Nxy7tizWzeQ6
JCa3GWkVmE/cGmWUNbLOjclYfK7F8NyY8d6JnLXKxnc2RsayF9jxEifuNjhzrcMUpawJDaG/eE1U
wiZHcdeNBC+N9Ql4PEIbHcE0tCCsSpjgU1p4RyOQg1joQ9ITtEBgxHXL/nLv6Zn8NFgOXni6Euky
dejLRaBsYym8XOJWMjxyDeqJUECv806Ooi5g7hgurGB6jkURLcMqPrgtD7mTEUwfhc6JdiBftrj1
OS6jPRnVq4wU01ywV2tNQYhMmO5DBuprdvti10xsQZjP+4fSFZ9pb6uNjYrJIV0jGpttEJr+EXqS
tuMN3izx7F3bdfjRy/EQpeE6zExkfv6F8r2zUrm76E1+gJGSM1DefWlVOco4BRepTRGoG/nwQrN4
9nlQw8m9LUz3jmHkOYQFjGd7YxPFHg64ueKmotdwdRNfNv6+FGuo3nT5Bs7/PKDwEaHaigE4wwVr
FE/aTGdrXPeo5/aFNNtNYhMQMaCrjC1AYxEgwcp6DfvxiY31xsQ4x+3wFrb1fZBRHGvTtrXVE0R5
dv1xdGf56rJtmhSEoF6vJgsIYWGoYKO8jglO7+6Njr13iyCTc/KK7dc7qsZ3U9JyMr9gAFS22oKm
5Sp0s+e2xQaVs2CGoBb063rk8R6yiEWWCUG4E8PDFGcFYhGtB71G2ViK6KB1vDGEw1KXawkjoK9v
ChURFWr1d2VeGqskwcSfjgVmPJjJfo4C0R+eVAmAoKq8c6M5HIVCWashq2sMZ6ODS6mJt2hiCnK9
1cFjl0MzeEiIK93wFnHNZRxYWAJtjVx3CaQ6wU6Wj85VZEGLyDJIiEnM8LYa5pCK8qlDzD46SX20
srJ6+p9euP3i1TGpm36wXYiCNn1/+beFXvO3+bZukF+AIqHlsqjpsMTMoKNfOUueQy01m27mvQJf
+bWag8mEkZtC0BESifiv1ZzN+sI0qePsWTWms774AyZv0/m90AvOksGPhx9ZUMzJn6q973w6Gc7Z
0ZwsuZLtlGF/BuJnwcNoRgy7QUJO2+yD1axsRDUZFVuGv/GSUw+eUr+rA2iRiDUMIBv2TNsYyCRY
ajYEjkr10eOo2lmOMK/87DhdlxVfMGd4R5NFe3r09yhEtl5bQbzB6beoZ+RHUhHOg5NbkeAaICsD
DNKbQLnJ7btAfv1kxTpy7IZIWibeY54h9iA4KZ+nIa7yP7K+/4qGBlWKRqfY3QWlvmaE6wAu8w0g
P+rDAv5Ikl93jg2vONpsVam/SJhLx5MMa8RoUcNLqoeQYWjGcppQ7YLIcEID355ir9pWX0WdvxpJ
yBzBwE/eaKu2ERYsXFLp/Nh9aEMSiMmvW4QaRbIIDqMtvFUaqGuZN8cwdB99ZGCLYoSOk6dOe7Y6
ZFaOkb2NXXIOdMJOUL8dbehSG+p9VszAmZqanLvc7+VJKffQxO2W3ZZ1mTXMx3TvgwC0FlYJrZ+0
K74162A3hEZRtLhMPfehppmcsRELTFDLHvQbAVndwfPldZdChg0xmi8Sm+lZzlQ1kSyop0EPlhGL
kbXPxmYBTpZRgSInN+bf3cMBm520g/2cOSpcB5w061TBw488WOMEPW0ah0o/btx97sXDvsFhtB4k
O+cSZtdqjpmqlXMOBAOGOi1ezZA5k5U9WrkmEAxEr6I070zb29a9vpq1NAhrWYQFPSsArEXs6nYV
X6ZaH3ZOho49NtfGkH2lDkSSI5j3slAwJvTaIzOEfPCWykLegAwgCGksypkk323g6I2Ei1jHHC8w
yrd1xTJsoazwmI31IefuN8fUWnhMiOzBP+jQV2la17Vv7GOimZUgRgXdIkqcI9lYu7ABSMzww6nz
dSIqaAa+lJsBF2yv2tvOGraQcO6nCaBsOhONCaFhtm7q2apyFEuCqbmLI8TbkIYAHt63YehtSClb
WxPuZwm6MtwMJZ+W2SNAClz31ghQ1PcQB6MAzn7RXRsm1igfA4hRB7fFBF0xE7cyEwwidTYKiVUy
Ow+YL/bqoUxNCpLab18Mp63XXdDvdJ9qsYEqvBgD8zJKZifDILgX7ODZSl2x7kv9aQAuCH3rDBsB
25RRbzu3fyynECqrO9GDYMmNJ5Q2Y/1WmW23TLq+W0wNGateMj6aDmWK5OKvCHa58wmBTpbgfzwU
zEXGZH449H60mQTTtQLZZSPCU2KT1eA4ULFYa+rL0p/kV63iXis866teVhgm9Ja8iZziwyHuHOpL
qmjGhmxaZyHHRDXnsKoKK0Aac59HoYWMYY5trchvNeFisikbdpIQUs8O6D1qcdMS/TrU5skQvGtd
I7uemgrRaZUTqSMUXnutmGmn07qNo0+ELLD/o1sSPW70UTpPU2yjaac/IBSsYmoJlmqFDrbdQF4L
ljiLrp2wUHR6ScDYhfhSNK20j6qIANjGj2kjlkMDQdaSu45PFgXn1pLa3aixDAYCzr4HmWPYhiXC
da/n2lR4zYLmUk/aeJF2A7WhGD5Nu773dP8GStdF5yMAbOvss0vEfeaV+zovN2GcJWQJ5NCRKfP4
lBvmZwCKX6SW0Qu6NTrS5jQO1UNSFbcjo0Y86BTeTush8q0iHDZdX11J1j1H16+zg9f27z3x3RU5
BruBge271nQD6b3uJdTtYJN1oeTpqYoL9h1ElQYG8DVE/Hqvy5UdspwiLahe8UU2IjOCyZphTP8l
xcu/kjDil+rFYBbzg+qFsrX5+Pcgaubv8618IYwGOYQFgBE5goVJ7ZfyBX4k4ymCAcBLm7qYsTa/
li/kbZr8JdMh5YYq5dfyhcAA19RxJRNxg48MS9wfKF9s++/UEobOaEuaAgUGxH2DGur7YVQtvI5O
Y/JWVmjcGAN5zfFsMqsYM7DqS1ehkKuxh+zddATcuLZ/A/QOldJIKEVoVBcmYsTtZKb0CwkuD8bV
W6RhD12PL7SuhgtDw8XW8/Y22SYkSXsDi/sw+clWufPotER07qXxc9A5e0GSbzhx6g+1ezKb9qxa
/ZRNKUYjyoQYVzGJ8a+ONHY1Ws6OiM4FSJfDMDtzfbDAAaGJdWccnIb2DOHcTk9NVnbdSkXtIXXt
dYjqb6DrhvO+gm+3cUR4G0EBCBO1921zWej5zonGbZBPr00jCOgxaVoS1oBmjtBOuusiocefkmvY
ZwvpqFnI1S0Kx9wotI19qu/Cul7MicNp7qylmpjhdSsbsxsuAbTs9jHg7efl3bmiAszz6KtRA5HS
DcxVbPS0C63w3Q838udQcFabFyhqV4nND+HL/jmfGSZmyBrYm9toOQTLKnf2qC8Xeh+OSzuxqlWe
uF+nkePaneZE0gLlXy7kuRVeVm2g14jV5HuiXLeSz9qpjTdiIUiTy3QW+BMJBqkUVx2r1eU0g878
tjzzSr8U6Ag0In0cBWXW9a8hg6YkDnOQhnFkM9vTXvM4wACFWgBvI148+zxNoGIGvG5E6B195QlG
liOqrglMS55BcsibceEW/lswsCgRNT4fEYEIRBgyGMF14HcbBOU7Q3+uRE3F4gcHkUFw8RLRU43a
a1Ienu2QvtVnrZmPvrZBnB+udKerl03hnSSz0CUFkrWEuYNwfWabMrVY9Wy2nj20tXkDS0zkoHzc
kQ/ZmqW7SNbbBQ8rkaVx9uQEjdppnoYRihLSJUQA2maN/7tk2eaIEbwvrejC78wbVqMxGxq5QSpJ
orXFjkJLw2xpl+Wnq2MwTNhjk6XI6JD1zV3JK1kX7f1k+ntu4DOziEtfUH465Y0C3vnT/mop3TwH
dC+GpUUleUxgnqHkoy+IVrYB8zNlr10mA8VTQn9bZLtSxGd6IrrsClegzyqVm9i472duIPepxJWv
EJIjh0oU+lgprWRvYgY0gfLwbMQw8McwOHuIiSMAbEzn2MkKKo5q1EguV7cVpwC5SzVeTZXu45x5
cqEodD23vnKtftv2znuh9du4Ca+EyUiPILp1HroH06nfR718zfSB7iZuu60n2YnNC5a4fo8D3UWw
ofsLVXMXao474vRGPBvWLPQybR6vuuWd51UGDBosLiQglXxEWk/dD21agCQi2RzFBI3MRZm6pBrl
7c6Txd7WgyfDKtpN3ioXb1l7Aia2YaZ8FSHCtd1xL4cuJxAJeJ7WmPoir71pmXdU/oT2ZQ/l1LUH
DuSHzMzeYS2zfdN3jYuTNUrFWrI5HjzzrgBJ5xTia1E0l4b09qI1HmLXPkRUy7k1gQQqg10iTLTX
4DJTpW1NxfAFAIm9ADr94Ck2oHYCIaZp5aONePLRtMLqXmvr8oa9BfenKstNiSLUZWiUYLEzbQzG
WeUU6ykbrupMvNYTMzAn8F6A7n5E0r3jFL6pgeRbXbeepEAtZhE2Dr8SI6PVlduYC7UQZn8/2EW5
MEi+QPyLD3UAhCfq/sKgNzODdOaUHazIex7K5IZcVdQa9q4pskNrNUdbxpewZY4VbmQ/gjwRAjlx
2tMgKNACZGkKaILuBSAr1YdLBEa2HIvu1hnk7TgUR6qcXeQUrzAcl0IZX5OYwpCr9q5FDQD19miP
8U4jQXEaZjdx2McHNgUnK0e9pQTOESOeBmJSCLyP8xCrqULU0JnNyU/Lnnt+urbFQN0FGI1em3If
sMCTW7kPzMxvhqqTB45/FimerFnxN3flaPZX7SAXMooiVOzxrWuQaAKWnNWGIRDByY/O8z8S2qLG
qf1FaXQtCAR3xzb6Lujtq8ooDlYH9Cz04lM1pxiWA0ddWLI8zRmaahrNa5k1b3YgU5Y27FnK2L/2
LfstJuo3iIVxbFrna+2Dnql9+dWE30brimogRxOAnnw498ggyGp2bmSIqHkkKAZvFbK7EnKQ65b2
yhSGuQU29EDgxiHtp/faMDiDUjJiCjwSdTldh4KNE6MSVqtmnGwss9+3NR5WtOM3XlTcWlWzQzai
naZesNTHTkVgDIoYoBRD4e5BHX0i/EpQgWAYM8fiEhJXsZUa2hsZXfelB3U/JEXZRuCfjmAtFGZ6
0K6RSxtdh5V6ShPrpOfIrwQjSlPxFE50uBwtiDMLTfNoZwptqUd0NPzq6Q2AeSSKk3NftVmHgB8z
ldnUz/DQWNvadMTIQgKDYWpl5qyjo/ckI30NwtcCrb27I7f7Fmz0VpvqdWQRtqZ1CjO0rm+8AAll
ZB+dUJwtmvSlOVuWx7nXcOUB+cK0DCQs5ja/7IeJ7IBJ35JeLhe94T2XFTTqvNYOejTeQZK3t0Y5
HCXViJMTQAPkAzNCDeaOeIuV56ByiYuamZCCpTvm9lFTnHORlhz7kmVU0ARvdV3upn56CZV/raz0
kRAyWBl2gFnfJupaV+WDyjm1OTgYP4fYXytV36ppfLWU3992EQI9B4liFhC93bnJ175nFRUY/Wvc
pWgU9Bu2eXJR28xVq2hcp6BZsbAM9sKpsJo5hYtOs1+2oYVMgCCEU1aBzQU/z+HYuI/4fi5l1LFy
YWFod0QEaTwWRCl0Ft1lZG5T2wP5KfdGgMq8xNGmRtSeJtNsfAU3UksOnYmAXHWmvTQY0HgmRY2R
DutEjnDwTB2Puwt+Ltc7bzXSSbZjeUfk0WrKjLVZlltwTivLinDvRNdor752gbpiF8zb3tyGZrqf
oHvZYbzlV53FDLdmGnDoclj5QLh3xpxHG7ttdo3Ea9ugtmOy4udrG6nJ3qxIMi45V1xRbK0mu4s4
djVJ81qnHEhRBlpnYG/qiGCjTWV/TI0WZpuC+Kua4prHOdrDJww42p1yNUbDhWKUt4ir8E0z5MpP
4leKY2IKGzxUTE+URpQ6dFStGk9lZIz4mKxXRSb6UieBefE/vnfTBXlljHp/1Ljdo2avyyj9R7p2
/uK3Tk3/gi8YcQ4CgBkQatF0/aJr53+5tmfBE4WCrTMD/rVTsxgwW+BHvsnXv+/U6OCEnL/jT2L4
P9Sp6fL3sgGUCwyZYacg97KENfeE33dqLWUOdqVyAJzL8nXIzxoRV7kWojfzh2ppTe5lR7XqwBNw
ZHUuGyp1OyW7qe4WbY22vWxOLW7PiuyIetL3A8Q2YQ7Xsosfet3Z+QkUNRygAtAHJPglTkNAdP0W
05cenplyrxyI/aKsbZge49HhvHfvGDZf0FmsTD1f157DitAnBlE+amkB9YwpX0m+8Tg4i9R7MfuB
F6Vo3ss4OgiOm4WJTWTokoSn4cC+TO71nok4gb3ItZK1lWJrrd2rCN+yk184ebZqHPuWt91LUEE/
BwvV4nlqPeujoxNR5F+KPrlgSAZjWa5dM3iSRbHCz0xaPTGey+onm4lIb2aionvMYk5gXZrrOB9W
IigOHC5VGxwqLmnAOBzA0qVRvvse7CXdvho08tXHaGOjXpumpepHONTa1tX9e+pFF5hI2Rgne0DD
pTLcQFwuoAwksxvhs2kkG9v2ViVx7mW78cHVNxdjB1IeT5MNbkODMOWBaU6H6ILP+ZDYt+QCbQwX
LisUy2Uhjp1nnKu+fcrLGxNldgiMOcXYiBLYIehaqxfJ2A/7oZYzgELutcKgQDAuUg3+fWG+umm8
y/0p2osYul9KOBiJKw+InFrYOOYhytAwSbav/yUHzr+QRGkWANnkXOPu58HnpJjJbP98ZnT4SIOX
7uV7vdI//A7fziCT6GIBvEC6YJWYx/xyBJlfbEoxk0PIY9Pk8oWfTyCgxWj1YSDPpGHPkmiafhYu
kSBJ2ghBICDAHYN9xh+ZFaGF4oT5DW3pd7/475gGjt8WpKWTfCwJHVur0dnXXb+pZXbCB7JULk5z
Wb8w8tqnvnMykRFPHWj8SFvoZXqJpNAI4JkxARYEppf9+EnQ0zrr4ts+n5Zs1z6hjB1CNM5ww9p9
2OUY5OV6slH5J81DLqM9LHsQtPGZoNMl8stF3wZ7J3DWlRg3XqUvBqaw7bzqtfuLtKNFJz89ZQtF
rs4tCxG1xP2Iwja6GAbs6VqB+AI75V3cp6S9Qurv45tYgwKMoILGCtJ+hdAmeRzxr0zRRQ21UbMb
Hpx+k8aVt8ontiaDgkQaDP4VqtI2LI5aREyP2STo6fU+uUdnQtQBqYAri/Wf1RMFDJ4qjZod1s7X
MEfI7wGGqVSzIUwPUVZAGWAtzfoyKp419tkziRRFRcESRJAiRybvU9sEV1ZNaq+RRh+a3+yqpjoy
prjLbTAEQWs+uvYp0gkLxPi+425ejFm9xUwPYqA9Ypgj0E0BEYBHoxjIhbfaRDoUeJaybxZuJ45E
Fiz9sRgRWZvrfK7qkRQlAVTpEMYO1XjZXszK/b5m3Vavp8ZDdnqZVBxUTcKBlayMYtomANQZei2N
5K4bv7pAgqKuW6WlGJB8dAhMcTazmcqnYhtZzk2X2uAsAlyGXI/S8U59dyvz8dgx/dGG9FSqc8ys
y2WrkQ33Xf7Vy4/d9IiSeB82r4ljg1QOl5ogBRBNVZE/hnzDrLbh2ML1SulaiJjz+SMOH63A6Wzg
wAj81zoz9hnM6T5g1dfDR3jCOUa3fVVzMauZ0f+ZoMxPkrtAZ8GXKWCfzOSYPbXbf5XT8n+jGA0+
itVL87L+yfl33X6o8eajbsnX/HnAPH/1iuDA5g4gYxM14x/9Qz/+Rt88h3dj+fF//9fLexblq6hu
VPTWfH96/jKrd35PBf3pR/vpR/rRd0pf+Mnbd/4JCSjG4UiFE8+gnVEX512KZ+rblw3rC8Eb9pyU
K7EEQgr9/sP80bX48a/5t4v64z/zm1/gjbYSK9zNRxAV+feXQrf+nZfgd9/hN5eAlCoqaIlW1uLd
QVH520tA/jC1sAvLz3ElEcTzq+67m+Wf3Q4//vX+8CX4p3fD36r/Ge//m1fwf+BWYJli8aK0TWE6
NBS/vQ7OF3A+AA11T9dxl85f/mtdh5+fCn62P3spWDBhnpWGIKkMN67Dxui3t4Rp2nP7YdiGIahl
/mqX4m+3hE2P9mdvCc8Ba+nwXFDs/fT4//Y66AYqCRRwtmVwgFAM/bVuiW+Pxu+r0//Ao8Hx5+j2
7Aj1oH3+7tGQXwjewNoEaovr8Zc9Itw//Vz8hC61DNa1NoIvLsnfPRcO8wMJFNqQ0pV/2SMC5vWf
fTQkPn/uex1bhE1L4tCNfP9ocKU86QB5heLB9OO/7cX5b701/vQtgTFEclTO2LhZmTh/5t9fBxC5
c+flUVqAg/vpy3/FI2LWBPy5o5LXI+8MXpEUU9/eCb+9DtQXAh4eioVvYsy/4nVw/xNeGa4rpUk8
Ac4eMWszfnM/gMdgYMAhOlt/5pfrX/OVYf9/5s5myWkjiOPvkgdQWZb1sYdQRaAqBJaQWlLcx1gF
wvbuljbmwClc8gJ5jNxzSuVk3otfj0ayZA1rL63DnCjWuzNWqz//8+8edcgghYCfUjBDn6DRpEt9
fUhRl4JLmGh7yxjf6OQeXlaptos0Ysw17QoZN8QCEGc43r4cgGcWZJRpU31kRXApRJtVxnmjqoci
8XuyCBhQObGxSGbwsY9Mg/u6ZuSVF5Q0nLKEZhedHKRXT+cqeedzeOlcV8LNEwnUrqFKxBFeg0jB
/cEcfNkGxSBdJRFfLQdJKDlQSTJXUfVNgxZOBs8TMRx22bik4FyES20UdiF0Phh4pA9d2tiXgyC4
F2TXZFqJYLuYTVj6cDANdTbFtSsA2HRlkCm4SqIvCpwpVEgB3cmq8CHBeUuqoCKhK04dPulQSTnl
yzhZ5J9R2OAoQJphEj7IoG1mjS2GZxvNC1LYBtRZWqQ58ASNEMkCNfQVIos4i8U2SCOIofbjsGzD
HU1PIAeqSkDKQ3jsiyGOZhzMAc8xds1ePBSsi0jUhScaASYzy3nrOMwxMsXpOGAl7WKIntOuwHyl
Q2TUOUQeZfC/ya0XkMTJolmwrxALeAy4jQJaOZVnyGmlnG/q0gjCJyGB1p15O7X9SBQF1TnjQ+y0
B8ujD8tFdOFTagOdKOTWMuYepo6iMhsVGyDYOUUZyAyTGeXjsERBjoPaMsCN0R1MzS8ATrQiAYAB
cCCG4isAcsUj9A0ljhhjuSgAsiFDXlCZhCYS5zCapE8VSIWoMC8gHmMtQFJDOeQRlGWKUMQOjg2I
E5ocDlYygSgE0p9RczcQzJEo4F9Qp8NzyLlELURRuJxC7S0wjXTBbRcxeZNthB6qxDwio0ozqCZ4
VnxGcCW5M40JcisSJ163swzR/b6LWERyKSLQBFVYkDlmZxrzCeqv7HCVegPb90UBzyhOJPfKMRFL
JgosgHSicNqqcpgkFYC1CafjIJnHzIAkghhAnOIqGVrmbIEWVix11jEBoC1gFeBlTL/3+OwPAgU+
hI5jueumiSshyqFQA7lU5IAvJFfSlJkxNmLoJZIIH0FdgsPEqyKo0AKo0wd1ug0cFQPQQhjx1F+E
FMoSTv04DJPh24FKIVOTRRgVB+oAfAkelcwBq4baIKejKRwJ0KBcgInQlKHzkwt1FoE+QAGRmXpF
Qdou3NN+yMgjJrHzU0SBrBjFEq4o1EqBi5DUkdnxQh/y0GaQFF6Uip3IMZ8HJ4rGRejLUIyD+6BI
nvGWHtoMdBECBrpwAfKPqwjOOho5FBPoA4gEZG5MI/Yw6+aROBD692fIKsQz0M5LjGYiPPjsD3oA
oD2vO8UG7MSlgZfIwHAWzE6CWceF59DDg/UScl+gDqQRj8i8KomSoBKWLdV3mAtOB9NGH6wHCTKb
Up9viD4A9Qh5UMZvDZSBJiywnxnUoZzRf+jM+cpwxglIR2V+8r7arCyJuSrvfDTmb/1CS2wdf+44
u7+sfvxBiLmDXxROc7N3aYnT8v9HA3qSJdX2PmxJtnYf9+fuAcdbD/Zqn6r94bOqrE399j3joIWz
7b7mr2YLBXr/58p8+b86OY/N0koP325Ez+6M4r7NnpodrTDHbXidnxFamnaLn+ubZfXlL9OuJC+j
20AO77UbPN//vTZLeYaTMgNxm2C/pn3o9GbC0NA+3P7fck2v0hmbTfBkl/t/Pu4/X5/WPS471T/a
y/3nendbnn60DIRRK8dXG1OdMyVIcArtXg+8O7fzPt9nwlc3t2f5C27k1D8aV1EZ27V7+q3JyaJW
kq8N1xLW5u6PM1RSEgH1fg+ahal8ca8fNrpKudsbU5v1/r/zzFuAS60s35jNeuD0XTUzgRZeVe98
K0+gAI83zEC+Ltunt4mDbWYXQu4EEtlK4G9X6q0+ga08Ke+qO8/SpIbaL/7SrG6ufV8bzE27NiO2
lsxvaxfqyWSC6PmT2XysxktLm5r2e1/uVp88Islj/dJXpb16vV3oIBIh9Wu/9wvc6eao+9lBkRNY
5m91WW18Ep/ANv25qvvuE5jnY6bE1Wa33niUUWAyreRfvat9K09gQ5fVdmk++cQ+iQ3t7nyOfIpU
+unNsvSJWwBarbjvvTVTGUxfMDHbG4OEN6/94r/v1rutx5PLkYl67XsualHK5NRAF+Xyl1V5az54
PK5Q9LVieb6rt2S27ULW4x6Yo9rVO8l8M2n28my025495uLeN+MDOLp24zHs0bYR+/5siOnIb7zd
lKZ+9BUAAP//</cx:binary>
              </cx:geoCache>
            </cx:geography>
          </cx:layoutPr>
        </cx:series>
      </cx:plotAreaRegion>
    </cx:plotArea>
    <cx:legend pos="r" align="min" overlay="0">
      <cx:txPr>
        <a:bodyPr spcFirstLastPara="1" vertOverflow="ellipsis" horzOverflow="overflow" wrap="square" lIns="0" tIns="0" rIns="0" bIns="0" anchor="ctr" anchorCtr="1"/>
        <a:lstStyle/>
        <a:p>
          <a:pPr algn="ctr" rtl="0">
            <a:defRPr sz="1100"/>
          </a:pPr>
          <a:endParaRPr lang="en-US" sz="1100" b="0" i="0" u="none" strike="noStrike" baseline="0">
            <a:solidFill>
              <a:sysClr val="windowText" lastClr="000000">
                <a:lumMod val="65000"/>
                <a:lumOff val="35000"/>
              </a:sysClr>
            </a:solidFill>
            <a:latin typeface="Calibri" panose="020F0502020204030204"/>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olorStr">
        <cx:f>_xlchart.v5.8</cx:f>
        <cx:nf>_xlchart.v5.6</cx:nf>
      </cx:strDim>
      <cx:strDim type="cat">
        <cx:f>_xlchart.v5.5</cx:f>
        <cx:nf>_xlchart.v5.4</cx:nf>
      </cx:strDim>
    </cx:data>
  </cx:chartData>
  <cx:chart>
    <cx:plotArea>
      <cx:plotAreaRegion>
        <cx:series layoutId="regionMap" uniqueId="{EDBF0425-BB13-4354-903F-3DBA29F7371C}">
          <cx:tx>
            <cx:txData>
              <cx:f>_xlchart.v5.7</cx:f>
              <cx:v>AAR</cx:v>
            </cx:txData>
          </cx:tx>
          <cx:spPr>
            <a:solidFill>
              <a:srgbClr val="A27B00"/>
            </a:solidFill>
          </cx:spPr>
          <cx:dataId val="0"/>
          <cx:layoutPr>
            <cx:regionLabelLayout val="none"/>
            <cx:geography cultureLanguage="en-US" cultureRegion="LV" attribution="Powered by Bing">
              <cx:geoCache provider="{E9337A44-BEBE-4D9F-B70C-5C5E7DAFC167}">
                <cx:binary>7H3JjuQ40uarFPI8iiIpcVGjq4Gm5Ht47BG5XASPJSVKpPb9NH2ZF+gnmHPf5/RjTtnvNeaxZYRn
ZHVWZwcGExigComkRDmlj2b22Wck889X/Z+u9M2m/KU3Oq3+dNX/9i6q6/xPv/5aXUU3ZlPtGXVV
ZlX2ud67ysyv2efP6urm1+ty06k0/JUg7Px6FW3K+qZ/95c/w9PCm2w/u9rUKkuPm5tyOLmpGl1X
v3PtxUu/XGVNWm+7h/Ck397tb+pWbd79srk2KvVVVZfqqsa/vZMb3Ta/pFm7ua7e/XKT1qoezob8
5rd3z+5898uvuz/zzZB+0TDqurmGvpTvIUowRZwwGwubuu9+0Vka3l8mfM8WtuO4lDqOY99evvvp
g42B7ttBqd8bze1YNtfX5U1VwSvd/vnY7dnAH1u/8z1UlXl3X8rLtiPfv7h91V+fI/GXP+80wMvv
tDwBa/dL/atLP4rVyZe/jzdJelP95/Fie4AVQpy6QnDmUnsXL4JtaEVYYCEczh/AucPrYWC/rJtU
Xal8o2EWPdzy0mx6Gb/vPGYHz+/c9Sbw/UcIJvofM0K253IuXM4cBznEZTtG6OxhQgQSDmUOQcIV
Dz99D6r6/cF8B8PbXruQ3Ta+AYQuAJsqV/o/6yodxB0O5mdjQp/bHd5jCAnkIpcTFyEbEHzqJ39o
OC/j9KTrDlhPrrwBxP7ahP/8n9ebJty0m1fwm3TPdcB+MEIOswXj5Dl+bA9iHMcuAMgYv7XAp/j5
t+P6V/PpZQCf9t1B8OmltwChGpNy0yT6lQIfcTlmjouZ6xK84yPpnu1ghjkVDvhKitlzA/zr49Ae
2n882j3tuwPg00tvAEDvy9+rV+GY2IXwRbkA8AhG30DnAFcRYJiEOcwRzgNEd+HNu6nU77rxl83u
vtsOYPetbwCr5Ze/J5vLrUt6DZJpM+EybNuPxvQ0KaB7ABfhHFFIDmyIe88BezKyn6OZ333QDqjf
ve8NwPxX/c9/JNWrpBJ8z8GYOLZjC062rOZ5SOR7GPIImAEYEQRJxw7Kf9XNdlwP0P8Bd/rQcQfF
xwe+AdS+/PfrzT//9+u4UvCglCDXZci1+Q4NdfZsmyFHYMLIPaRPaczdsNRPZn8vP2UHzZdvegPQ
rsovf6v065BUtocIdbiwGRge/yZQgsHajouA+2DM7uLoU3RX5eZ2YH/cJL/23EHx64U3gJzcNFXy
GrkFJA+cO0Q4NiPcBZb63JGCUXLGbcrAzVIqthLbU9juhvXQ9uN+9KHfDmQPzW8AsFmjL29eKfSB
PuYQUDwfIXlKcEBkA/+KQWdzbNehNn5A546R3o/rofHHIXvsuIPZY/sbAO1pTns3zV/6Pn9QpQbG
6SJbOIyDBEMIg+xuBy8HnCIVrg1CNRM7VOXHhvRyGvG07w5qTy/9JHDPReyn+vz/1y2+1lZuEXq5
7PLipR+V6311k7bqOmnK8ca8lnYhIF2iICwRWxCYn0+nL96zXQy1FZu4hEDsByL+NEDMyuxS/fN/
/K7g/PLk/dpzZ+p+vfCTE3entvJ/pdpy1iSN2bxGFrz1/Tam3HYEs3dRs4GsQVaEKAAG1TEXFMWn
qN2O6t/QLR767SD20PwG8PKzy5vXkgi36iAC/Z3d8+OnZmbvYRskKIKBYDsOJzu1sbthPYD4UtB6
2cge+u0A9tD8BgBb3uhXUuW3RAtAARImQEfiAojWc8RAlbCZix3EthWXp/Z1P6ifzGVffsoOlC/f
9BaA/ec/SrPRvxtZ/iBTg1ImdR2oZHIEf3zD1Ow9BnUYbsMFhjBlO05z2fzL8bxshI8dd6F7eOAb
QGvV6OsvUHh+FcFXCEptYnNg0VC93LFDDKBiAWUX5mwTo62A/9QUtwP7t2rQjx13UHtsfwOofflf
N8lrqUWc26DdurAkYJv3fCM7EBcwg4BHgVd+U9K8H9dP+s+Xn7ID58s3vQFsH1a4PJjDS6ThD/tP
iiHYIYw5iBM78i6sxrJdAUVqWKuFkU13vOfJze2qo98bzcve87HjDnCP7W8Aq311k3/5W/yfjXWg
6YH1fSUoT8kL3kMOdVxY1wPS4J2Y+9Rpbsez+f3hvAzWY8cdsB7b3wRY5vK1CigMTAgK0Y7gNpSc
d2rRzh5ITJwI+2UlaV/BuEb1xy3sseM3oN0/8C2A9uUf7Ze/pa9Q9WKgoGNIxBEijrNNBp6nCXAZ
7AwWGMAKHgIGubP2Y/9uXD9b9vrOY3YBffnH3gK8zfX4OtwTuCUiglAX1hRAZv4cXL4nQKZ3bfd2
5SPUqh+M706L39+O6qHppfj7HSd6120XvLvWNwDWenOdpa+DFhSwMHYdKEILm+wuGmB7YKFQOYG1
PCDH315+GvTuhvXH4Xrot4PXQ/NbAOzL38omfx3xebuyGEFx5C5327Eve09AQQUzyjmGtVe79rW+
G9dPpgkvP2UXzRd/6g1gexjC9ofX0KeBWwJu935zi9xT/unAonJQqCFjgJu+NcXtoP64Id712gHu
rvEtAKU36lXqzWyPA0wU2wIyAljpuJOq23uQqVMwUoFsclfefOo1D2+H9ZMm+OJDdoF86YfeAK5H
5Y368l+vQkwhtUNQk8ZoWwHaXZQMsDuwr4ozWEV3T22e4rodlv43komHfjvoPTS/AcDONvp1FiJD
pY4wyBKgQoS/qeiRPfCTUM5zIM9gkE3sVBy2g/o30LrvtgPWfesbwOoky18nVYdSwpaauHfqyQtr
HWFRKtgd5PHgO8luOe9uWD+b9L38lB0sX77pDUB7CrWh211Ur0FeBGx5QxxyhW91TlgxRzFsxIEt
Ay7elokeiMpdzvd1WD+3vvx7z9mB93u3vQ2Ar5tXoaYMlBiEYJcqhm1X2wV0T6kp2YNoCavLYacc
fmHHB3xwGNUD5j+e1D/0+xa/28e9CbwaDVusqvoVuAzfA/6yTRNd4Kd3O6ieYubsUULv0Lp1xU+J
zOnmflg/626/+6BvIP3OD74BjC822qgbAPk/73T5HiewNdwBRQ140Df7jGEPHZBV2DV+u4MVqlAP
Jnjndh8G9tD644b5tecOjl8vvAHgTlUIhfDXwQ1D/kBBJQW3ClWLnfTR2RNAhThsXN2uHiTbVTTP
rPNuXD+ZP96/3c5TdvB8+aa3gK1Run6ttegObKSDRRd0u8nqm53lDDb/OxSWqjPYYID5dnPBM3Dv
B7aDy90tP26hpy8/Zhfel+96A/iCI3qVrSHgcUEMB7IDGyZtArspnxOh7epuCju24OQVvtXLn2N7
O6iHph/H8r7bDnb3rW8Cq3KTfPmv1yo1MuK6cIoDhf3kdwcBPGVBbA90g23awiE1JWw3M7nYPAzt
Z5nQ95/0Da7f+8m3ADX4sVdKQGEtDWxrhTWKsMoG6iNbJJ8CjfcEA6IE+ygRgdoj3Sk7Pp698ZN+
93vP2QX58Ts8z3j/H4T4aWR6Nvw/enIVA9bjwDopCjvrXsgxofxBOAINAcGGvG8PhHg4Zuv7w/lO
4fj+eK5nQ/96atfrnFK1s8viyTFVj2d7+Zt6M7k9FOyHr96+IGyn2el6Ty9eijf3lxbXv70DWQb2
pwr0BLXtc55xk4etiHff+HmvG0hif3tH6B4sY4MFVCAU2OLuWJbu5vbKti4J64cFLOe/O7HlHeRD
ZR3BmWUgq8P2Pc65S517eajKmvtLBHbIIrh6u+QKamIPb3mU6SHM0scPdv/3X9LGHGUK3Aw82Iba
aH5333a0oOxv16bDFg+bwOEVQLwhQOdXmxM4EA5ux/8tz1JYxsxb7PO+jGQ+ZM6JjcNgHxYsqM9V
3jutHAwdZ0hxPasHEywjOsbznMbEi3DprDJeV9M20s4MocSSLCbByiZBcDRyFPtmGPtKqjDV7znN
lIxNrKXbDGQ/6eKmlMyM4VzxJjh3MlNOUU/LhUnDZJanupFl4H4eyrDx3aQgMh2g76jY+9C1lnCo
3CyOmsjjNE4ksdtM1in+2FUZNDms9qPEIhLn/SpM+tALW6v22jwuvCKrL0bN2WGaUibLyGBJssTI
Xoxaghe9bE14ELXWRNXWEpgN9tKwRpMssFpPp/GJG/QzpcZrK+/nrXE6KWJyIpKumeo2mhdYzfvQ
/UBVsOoL9t7Vwl5Evf0hG9lHVFoyVSOVcVzNxqo3U5xUy8ZqzzT8oGzDYmY5wXuGtS2jRuNJVKaz
YVAfE+N+KCNxYFB4JEQE75u7a17wTcHHyuO5yWXJeyIDM/b+aLnTiCHfYDODyPApUK2fKfUJgv3H
OBz8gLp+rVLmwzKItVVXPmzHJ2uOqlT2tCmmvMiQ1GVayKijiV+PyDoKx8LRkzqxxtZDyooXIHwW
87hCsZJFHNqAK6o6DxLufaqQfUwawo5qi1QrZSd+FFgXpjfBlLQW3hdDdNhE/bQgsbtw3JJPYpiE
i2hMmQQ0kolQtJvaLGp8OtghfLFmZlAWzQZSh1PLyqfOUE7HuGDzIXQjCcR0WRfpJ9wO+4VNjAwR
G6RO83EyuGpflH0qA22VEg3E8TMzXqY8PeybtPBGg05GV2+aJrqycjefER2sQJA/bMs8ljnqjoOy
9wZGFgHB2usHpCTtw5WK4X8aenXCPG3FsiX5tCFoFhNykVbkkGc1zLjIjwfHj7tunzfuKRdhMoHi
zfsizjYiKJlvIlEvqyhAvpu6At6z6A8HXPSLqu5hSuSjOdOuaRJZmsJdDxWz1GTMHSZV1xUfFGqL
WVaUYyTduqgu+na0ljrnn4Y6DyVFzijDEHkDbReZiBYNHQqZ6mqq49ySSW/mQdi2fjtoTztOOWG5
Ok5SxKeJVUlbF9gjxIW53UxD8GJezUe/iAvhDUnmxWUxh1xgGg+1koSXR6kgZ7SytScgmPnD0ExM
2U2UM4zS6smEGf5+cOt+pXF6ZBvLSyP80Yqa1lM0OadFuIpS56TvgkVJBj+y1YlJVo5DrtI+7WSZ
8nnMh9OGtudlaRU+dyI9sTpU+0FQSST60yaJkadEE+93lnOeZXXklWakXkP4KLu8byTNeSQNKVMZ
5/YB7goZEnAwYiymTcnzCQlbLwiDD4llbQIcl15AY9fP8iGVXWnmIFx0MhnraWLaFW6bYTI0eJ25
ZiHokMmqipXvpPWhZZJzHCZeEcJ36Hn4OevjGanbtcg5kTRt9+2yPXOzYFUXYjJot5asMOA1S/cM
DfWU4uQcrHEKS+FPmjx7nxX5Zy6Sedi0V47bTK3BrLu+lzEWE8sp3odNsQ6ZPlWF7Qdus+7rep51
9trVwxKnvSVH1s0N1TDXKhmgEuZSyWbpmJyQhs/cke3bWRFGMnAydto35NiodqrCeFOiAMmBoERa
VeFR3B+p3l1HpsOyhMWnsuZuKFUpzrVtL0IDrpZq64BYZjEqPu+zdsbjaNYUjT2z3TyRitWdDE2Y
yVZ09CyP9TGzG3uSiz71M6fL5MBMCF4sBX/rDOuw1ue4xqkkpluEbDCypsUkQv1RCFOzdKMzy87O
TaZPy6DxrLw5H0R8yYv4Y6eTUeKq99zIznxVp0fKZFK11rHD00nJb1TfTFwUH2qaTHk4JjLSH5WL
fBXlQhYklSnShXTMexbztbFyrw74QVlly4EFB0GYT7NYO15eiGnfhRfZgPc5ySYNEQuSQbCsbCIz
t6ll7vSrtie9DKl7lHFxEcAsXdoEVujVRQKmwjvpxtUJK4mHGiZJa5ZOHzfLvuQbm8dTwoN6qkQE
g7LAiRp1iN3uY5HiAzjzkvo2imM5uOFkVPYwSZzU8szYRgd5ZVZoZKHkDj5LegwjUf2xq6sj3Gp7
XqfR2s6ZDUDENwnBidSBe5mZ9mAUxYfaCgLfcsXHMIoKLxbmQ5kJdGz6QUlN+4VbaHwQ9EUHfpBW
C1DzlrGbrjPwDLgZFun2fWurBf+cmE9UqdZr04gsWF6uKoP8oI7YkRak95KQLEKs993QnfEc53NY
kBeCy9C5rJ0MS5foGmyULzqhp2mz9Z2BXS15ZLWSJM4yqINYsrT6xNo0nMSpBp9XZ+uEGuw7nZ5g
TYiMdQSfIe72SwcJJaO07KaBzlqvseyt14ZIWjRmHebj56rUgTTM7v3I6UopVHAaJOFa6UR8jhtS
SSsXRhqtnX42uC2EnCzAl1FB2LJ3B9uWNDNatrzuZVMbawk1+mMBibhMa75ss2T99KzXZ0zuCrxM
qcLo/uDdx7/+Zf1wmu/t+a9f27dH937921lm4L/dW7Z8+/Ger3uatwT38TjZHdZ8d/rvA9n8Ixef
8e1nacWD9HPLnJ3fpdrP05nHDvcsW8CqTMIpwiBbOJASvfvlnmSjPZfBIrHt0Yew0/l2ueYDyRZ7
CCSr7XmWdwdagqj8QLLpHjwDarMUlC1QJWG32MN7P4MGUosXSDacKQZv8pxlwxYll8NhYlDztWEo
kIo/ZdkoiesBDv1jfuuMsyht8lVp6VhWRPcTy67DFaJJuLJQBGQ7X47u8WBrPxKjp8UMl4MX1Iuy
WQRDflIHgQxKOqFpUkzTSlgea1spsgpme5UKWaVKJm4byXBs2AQ3FvEaXTQedi22RNGZyc2R1hpf
GEYOnXDwRpx8GKuU+E5rh9Ok6WKpmv3BmkRUMy9oULUaGvu9ViPydBjNqzysfauRxUDdmU7ToygS
ctB2vSpie80T6xT37L0mYyHbUgxgrBSvB9Ttt3DYlu+4wYpBDG9QtE4hGghW+LjPnKlb2h84s6op
BZbmMdRM6lJ4lZ36JnMvU5VtRrMZY/s6dOqpAycp22UuHVtNwducszJfON2gPBLZ1OusZIpCfawc
+4Cx1M8DfWPwx17bsZe7Yyt1RL0ha+H762ATRvmK5ZdR2srGCg46oo8zy5J2NC7qSvtV/p7zaEoQ
eICQ+AkX08KxZ2nZ+wIPM1b3nj1a68zJJqESwBaMvV/h3sgypJM0s3wnC+fYBDOXnVsF7yfFICDt
SCA1qtgspuCng/ayCqc6MV7HIAVSRSaLtp65yFwUaX0R74sY3SieHW0/chk5PnOHy9qlfh0NyybI
pymGSJOSSQJ8CwPPsWx22SJIRriex92Kt87aUZbf8bCWUc/fa8tdgF4/qxWkMLbt1Q5ZlNw+bmMu
rWi0feEEXmb4zIJZ58gxEPNAhUbabCRLDTeJpgaantZejdv9YmCO5CM9Sd676XmBE3+E6BfFR5pD
3iXMKlTUbwk8SDNroZJ04RoDvrifZc6HMHZ6ibtxmLQD82IOfEOlG83HKY9oDwTaPWO6JKvctqaG
cAEBvc1lVuJV6zjnbauWYyCT/MAkRDZVfQUJvc/5IAeQFBFaJH17XZ6HWbiqq/4sh4QUIlW8HKLM
t/IUUi4bVVM2xocUNZ8DK5s4SWTJLMgkYVk/qStSy1KrmR2J46CmWjohUl4ErMFPI7f2NEo+RH2f
eCV2PlUU04nVugnYHtpv+yKagaoDxJSq3DOC59M6S1dVDplsN2vz1OtT4D5miZrc60rg4rSSTbux
6ac08NvgUlXdDIJKvGgjrg4QNfsGYXvRuUAzTNMOx2nhlguU1vmkagrtBxDIFzg1kEWTNaoSyOJY
5PoVbsoDrtU5coxzZsLaOW2yg5o39cqN2mOI+BKVpdcqLTvk5fjEnege+EYB/ZNPI96vWLaKrGTV
N72kUXLWNJCettFVm51EaF1DTp0OxqNuskocNne4h0TgjekoE9yfh1W97SQHruRQfy44kghpkAl6
SHGHCWvPqZtKGgNPBzZQAd0qO3JQA/YgU8sx9ULyocPuZCBLzCd1OMwMR6dt2/s6KCSlG2C100YT
jyRXaZotRDHKvCESAScLnMAXELUtBM4RovPIgqO2WrO8m5SZmomikQlrZV9aXmNOcTHO+rSatbz0
NY8nFTnu0w+sg9xaf7KzOakRTPPCD9qzelzlSQCpXzaJEXBCdDSmx9VxFRQzpKMlrYV08LlFW58w
GZYHsBZo2irjBdia8QjNDLZWqiu9zD507ciz7FLa1ceox2BrwzHA5Kk68QsYnwrtepba8xEDh82P
IySOMpTLEXuRMpKOZpBRaCpwBen7tOjPMoY8yvtpnyTTsrZ9KyynObY8SpS0rSH2a9e5AB1lilKx
7EFPSWNf6WAShMOFwfO2AP2Afa6cdmm5gxyryivifNHX0SSGtKNKP2RlMhnK94qthYlkDBf6aWrF
0zI3clD6QAg16YWadUN4EXbqKOndha4mjb1UyRXkPDUHwhrTmaHUMwPoISOWuou8SrleW1YexEXI
5ArJK2eiQNIA5cirs4Wul0mQTPIs9ArzvhPqtB6A/xHtjyT8aJqNKTSoB8A0t2mEwKNEbe7bzj5o
MUWYzVrIa4zhE4Q/hdHnYuDeOHyu6viqSIBE92zWqWOF+VmZgjvsI9m65Lhssewhd2gJ9gB4SZNM
gj+pOiMT7sgGvIljPo/2CBGAzqx0KDxcNgekqtZR3PgCxYuiyo7jzvL7yA8HBtNqRmvIF0fifo6p
/njb5o4eKoJh2sTFEWvx1DkoRwVKGbJqkCyC3CsCkknjiNgr7IJMk0x7pOvhS0UX7WgvS7ecD6UG
H5SIeT3UHgqTU6qDGSSjB12nZc8+BfhjgA9700mSXtZ14SuIweNYytrOPNFcVuoirYU3dsCigTc3
tNv6DkmaPJUakruirmXHvSw+bdOtGkf3S3JiWOcbfcHiD2BBE1ZVMqnHNcqnql/gIFqE3SAbnF0m
UT6jaT01buMDfZOtughqs5+pftIpIvsORC4R7Lf0Ize9ZxB8WgVqTdP6YpK2LhhQeqiSCiY9JKq9
kpZhEOd0Mh+4WZa9vcxJCFoHBNJkPtrVrKnzqWH1IQL1hQ/9RLBVZV274F2jAkIWvUnB5WWKTkVl
T/uyBioxfDB1KktSSifNPBdsGndTARpQaPqJE5Z+BnIXhPdZE2ezoc/numLTLEuAslFPZPnCkHaN
A4ANcuzLwJ61RfuR1q6fjrzwsr6ah617kvV4v2AQgwwERlDSCoiecUZlbdzPoTPMg+A0TiM/o8hn
hpysrc4oDwSf0ypwN9HQnbE0vuwamOARBp2uH7wIDlxam8SdddwqPCc91aBoSJOFPbhOk3jGoE/A
Y4BIBnEYeX0Fgo3dNkd2pNpJloGL7pzG4xY1XhaGS160iUyvx7i/1pCOTWlLz4vQOQrcwu9hBgg0
zA2km9IK6FK3/X6TslimuD0J1ejhahYNLoTIcF/zUk10Lj5YOSiEIIvPSzH6YR/6qrNgUqjTRoDA
GEbDtW6r0HObLZsTVLruOYmLQ2CP8zAdTjiK9h3tnvYYe23fQeLfTRMVrxrwjmN7UKBVbZPPoS2u
67SdcJAgm3JYlp11XYbgJfME8vQK/EcB7qBZZXkvpBIfnK4DiiNHSOLGA5qzCYuyVLZBNqviKxrb
oMfpKR9APhbFe5ZcN609twsGQkDvkcqSg6DAluEBTT9pQAbM9MoBhQI1lddGGbxeB67osB8uLZXL
ITrWQz4L0nzVOHo/b/tpY+WHULaLZGUglAe2xKVs4Vx3Xxj6ESTvzM32c13Ou0RNanRAUb0wQ+XH
EcwNjsEllitrvFARWXXQNDJwWXk+BycNVlBJI3LpggbCA3vd2Z1n4AVE4vUknxWx8IvslLj2PLP6
Cw78MODBFP6VlgEJyTPs9V28jmzmNRdFJLzWvVY6m4GEKauhm48FWoboUxGziePmMG3OCGhTfaEX
AR6mWT3MNcBohPGGtoVIrM8Y+I2tSKjoJkud0yhbjA54VxwwH7g36JHaT8Z+ZfipzuZcnI1JCl+3
hOw/9aLW8ejgTNrO8kqVnSknXkLHqc7YMUjkCYhW5bTjg5c3IMeAGlg4+YeOWn4QXoGZLi0QRKox
9poOzS2g8ZFdH0PlYWYCZ5HinC4Kkx8S1MReTJKbpLP9WPQnxqYy7CCYKJODuAgshg69b8dW6FlW
y4Bk8uS4UQPIZCxRMhu3MgMcnrVk2vrQ5s5HwSMzgQB/VAz2acxyEClpIy3cw1TU56KKZVABFbmq
HS3NeBgmWuYtUC9Gpk6tPNe1ZFRzXwUXdgNUFLh1Fl2zfpQZZHFActy+AI+NvO23A9fpDfYxdTIv
7KAeY12nyXnNa6h7RN5YxKDCRAskFg5M3gSiFxzNGkkUbuqaA9NwICaB0GLmpDhJ+mXd2hP4Fzq8
IOegJg1r6uzHDRRH0pWbiQNWHBUoWVjDAKQr99SYnXSBlhYPvKQG6pIs+s6VCWrWMNsnWQqWwqlX
MSqzmPju0HnBuCL1ADlbO2n64Lzo2+nodn4Sc09Aiktw6EEN4JBXjadaNB1VvTZrUR9CsITAAnEo
UHPEwlWP3tdsS37n3VhvkkHLKmgWauhPQor3af45jHMZBMsW2EYGQa0GZ9Gmn/VmBNtU8IJjfNYH
4dym0SyKjcwz45epOKjyYB26fmJByknaucb1HAswp5iuqjDzMAPdGkiKGZe8s1eaXCim5gl/jyFZ
0sGlcQOoB7RznNFzhGCqdqNPss+xTqYq0wcRqFQ8PcFiU0GdTRSZl9tXIG1L4m5SvBoCMTNSaeD9
03Ga2GdQsjuKoTbVxAukEsg3j5r2IgcORul+UoCgWtaTgH5ow2gyMojYUAQba/iqgfEaR0hXxKBm
ecLqZV+ftUCbUVzJEFxFZZ1SEP27DvLgnEzxkHitBV+3ciXS78cigaAsfAx6Wth/tCwN6enhAPjE
PJyOiM+cwJ3WOfOyqoNsKZyWUTvLkZmVYm2Qe9mOQF0094d0nCTpPAZ6RYZ1noQew2d0qDzHhgUA
lywpIZ5fQ+F7aqWJZ1dzNZYzrtRiSLvpyPWEuuG6JJ0nalsm2YnqmpVmE5o1y5FCYYLU/jDWMzAM
j40bDhSeaOxBTW3GgGDx1Mwj1QOTBPm2hqynqvYZKNYC3M6wL9ITqqx5YqeSQa3EcY/KkvsFgcIA
BVJt6QM3cj82CIqCQQIhWUgNtGOwcsl6ckCg+pQAhk3WLMammdr6gjifSz2uB+NIOylneWT7ysmA
bKn9tukCr2uyelJn8YK45WGcRem0LALfbq1LGqtjbeWzPgAv2VkUqnNODUKEFUyUEacD+T/EnVmO
5DiXpbfSG1BBEzW8arLZh/AhhhfCw8NDIimKkiiKlLZRW+qF9bFEo+uvemh0PTWQMGREppubaeC9
95zvULwKO+/gphX+KdaCCUewT7Fk8H0q7Wif57S1FZy0sLKL97iZtfH96VOmb2xIveOS5bUK5LNo
6SXzJvSH/hvttyoh5BBgenFGnmn0d4b+jsa00al55vnyNKPhzHkGk00cvHk7WtfvpVaPLrkucOn2
bGlGLH5xpg94zlZBbI7S4h2nxNxlg+cN1We28WER6L+34Rl6WbF96uUES2aLMF3ppZJcFV6M1VkF
nxkxqFL9OdrQHA7jqcURKnL302JtDdusUpgRcnIJdl7s+2fUZ/VOoJVTidr54XBt+Dhu43BZMNa3
1FXj4Io5ih58T37HmlDM2ynssi+l9MHGU0VyqFd8bYJRVvtqyrtg3rUzbpS7kyDqJeSmCPfz1ncP
dPuRrApa8U6qYfjhLz1mnrEYtS3WmDdtSuo22l53mZ26aK5j2sNWfe0zc8A2yoW1P/P4a+v/bD4/
0E0cNSHPGo6e83lDjK6GsFzhPPFQlamdnlKoQe0gqkBlN+aZD9BbNba3Z8W6LbX91vvpo+mL0NYq
z0pmPyym1zn4BithOnsLOYoRlsDiy8bavC9Hte5lO9TUs38HlbZVv0xJNfjJCkPHnDeQB5cbwwL3
d13q1vNPr8n0xtM//jbVyqLtnEMcFS+hda8wuHbhLk9dHhyT1tsKFYlrl01fUfwV8aCIYnFNMWq7
xTUKdgRrKaYHzP3JvqMbSZ+SbYYr1uK32V9Mee+EZ6gMLVb2qHCoDrMfYeI/GHtSvT67CWrWNDaJ
PY3rAzqM2ncjmuLt4Bn/vMNyZcn6t2t79NvxyYRnNftVG6EHgxhq5ROb4pcpEjh4L/ugjkHyhwty
mMkR+5cevIxWEGbqbP2ZxFPhCY6q+4xk3LcE94GLUeRHV7XtHX1I1IMZBnyOviCJ/0ph9PYtWto+
z35tU1vl9OyvYRmn6rzwHXuI4dvsQ+Xb/HWm5aT9Mg2rxFy96fuIsk+9v/AsrpL+CL2uwYj9T6X0
J/7d0/zAYgycfn8kQ4QKjA6C/A6Z4UW/NamFb8XRMaboEn1VMr03Jv7r1lvipSMUtKBiUXBAb/8A
jgOCLEa0dP9BMT2vaPODUFaDVieMQ4XS38J+i4uwXvFGuBqellFAU+vcBzCLt9ZbHRYu/K7MS99m
Mb9HXH/Mwn5N81JEMyazvS+hYEdDVhL5K9xr6x0gD1YhbUsZjw3w/AKlccK9QjWkDE/WYpdnS7bL
YODeoPGADFuOZP4+gGOIt/GCH7/4XLxbjIx+eAxdfkzy68aXa7pBol5uTpLDBkzBRqyaZlW6nT3H
9EUSdiHogbvlu6jhtaCdnlICDqK/zfY9tmWs/0yzfljnV0lROzHTyhjtcrqXwsUv0t5CDFtRRy8h
m9ZCDNNYJuFabpTMZT52R/jC3TGDK6t9g2GQPHWzvIQCZxwRh2Igv/Mtv3h9XuWTel1d/2eE4uOF
6mWAtRuztta3iX8a2x4CqGd5lzYB6Ap0X+Fw6rRfrytsWKlLHIjKhNslJhmavBnttsFJQwObRJhl
x5Lz51i8a18VoEyqcHpXXXqkw/TqlMW98SnJLx2qh7H/icNxWZLDNryT+E0Q3Kk8hvDwIdVUbwJl
i8Nq7KZC+34dduutJRCtc3fClEytebEC64SKs8pmZS+mpOjDvOF7/pDRFCvnL548y90vsvmTQ/Tg
e48lfDmkwfT1j/PWnzfqjjYkRaLzRs/ZlQSsDHCKwvybnk3NPPsWrQcvF5Xft9WC5kSQYmyTuk8x
WbGx2vivVrzvmDk68isnWPyy4PlO32j+NcBQ4P3e9GRoTAtHJOte8tH/wyw7JYuZTyafXT0EZK5E
AlhBwvDW6UHDSM6MeO96d97G8IYe/UmHcMP7NrVlSnHbwxI96wG114a71/R3XoRGOFSB7oNmEFl4
3kI4GkF045n3MLXZa7fDhcAgjrtPxo9zj17NgxO6agMxL0uvxmvHE0/y7wFf1APjWBnY8EOm7H0x
u8X6MjzFooGx2kHI2D5sx4p9Hs4omtuzdljgM86+p0sQ13vK0Y7m0Un2aYRq5g5RiK5ZdktQL/gF
2fRPOzlBFurRlgRPHgzUyHQN20620+d+VsUAXgokzf2na39WNbCvtnDteoBvdWiz7RyrtABfdJZQ
nLwhqHQaYQBNv0Nt1fOeFHKxjTO0aKHppfzHFnqneAnHwht6yBXz/n0E2OE6r7v88wI1lRY996+c
5s8sAjgTgw2aZ7AM0VrlCTt4aEbbtG8Cut9Cao5i7Zop+rSo+LBpYNzO48F0nDSRHz7myfiaYFWZ
z2M66UIN2e9kjothBF2GOaSMtvYvX3Hni8sohx8z8z7FstVji94HCm4ISbT1YGHITqJ6c/fmXPY9
64wqwxUt4Abbvx3HasghOi36aDLS+LWeusINJzIZdKQorFFXaXeeDcrczC9dgiVodKWm9ooDf93E
VDP2Y4DjlnNSdmoqoy6smRnqCeJziKtl8s1BYB1aV1HNpnF951fEIxh+eoVmdcMNAYnnNqeMn7zM
kCKcqnjEsBwJ0R43111IMrSHkKzPweT9oR6HuQ/4pfQ6Sq8pVfXkL/mVxn5/Mal9XLx5P9JgUUUg
bnILgtftfhe7ZDhC7ifVSG59nM2vwmpISQKqMNgWYF45muB2P9nVg0btckhcCcWd0dvk6MnoG2+1
akKZHNUGwXBP8QFY53dNe3WEupoI4w5kRqnfkm97a5pJpJ/YAQl8GRymB3FaJhqfMzpcNwfipduu
DoDKNNFHtdOfTs+6mWZU8ynF7A7C8J8XX+F29yYMfX6/fPOZn1+SXb7F4q0d0/7FT0+T2seKtOQ5
6mJ+CPIK+PMtsut67LL17wIQEwyJOUnQdZU2KbllU1yM1tjj4uH8TDkUo4T0KJT5Op93nYfNwmBV
bDA21kmc7brRWmdDHfg7PQs1rmWaSoBeS7SdxWIqkC1Y7cOuPQwUVSDFsSjjGIdQ4Gp36fhGunQ6
5et0FREISxBUuHvT+OC5iRzw0d7NYsLa56Qe8VSqgqfBNfdAOeCCxm0NbqsAJUIyNOA22bO6FfNU
zRuoRcs2GCzTKot9FfyipDn1qeubPPqbKfBXRmlW0DGB6ujURwp3k8thrNbdpk0W2Ucil+wMRI6d
AFV85jkuSKNxINTq8L647C/ZGP+QeTxc87sI1aPhW2yM9spCZQhQQxL0SgLdplrN/rQrT506iOc0
c2mdWv+9V1FezdizAEwUrOkhxnW9duFRpR3OXJgf8hGuXmr78ZTc79K5tklsziMfSNFHqYLinOeH
xbCb1+UFH/b98hTttHvgcj/wu93FWvY7cXnU0Cn6s4YfOBX5u8jc3ZQOy6wdhmvc/ulbL38hbWEX
ifYbvOlA+x9rBPqRoAKI8T1bvfiQd/wnWwNTapPoKozxgQRfFxxOfNCJRU9sxjob81gcRQbn0riB
HQTgqEMiIWLkPH1nEjynt1zWFD4XtrpcD7nu343Cz1Hfs6XOOlZrMV8cV/sxpkElhu6P0vIFnX5e
Yl0GNpTSJ/CNH14ASzJ3446GDMLchKtwiumGQbp7BJCK9roLn3K525I4wAFOdW9rBLYuMeQGp4U+
LXmIdZ+b/hgZNADdDsOtbeWOZnJ4oq0emzyfPliamV8agNxIRrjUaTsel9D7EaWLB0UaLWUSiivw
pO9DKprQrGjddYe7bk9eREae+m7kpR32xrWhOfHB6iJtYb7PsqPF2CWyJiaFDoanU8L32f7SYG9i
XPkncI6Vv2Fl6Uz0N4ZFjk7UPrWRp5pRj1g71YJxBnLEPy9Rl/o44BM03PjJBi6+LHet07Dh02v1
X1fYLnrZNKwp1tHzPE9oS0+YHbpj1DmM7vRsULehTiwhwIllx+rlZKVV9Gw9aFWAgwq8+3Jbk8oY
ntXYZ3EstRyeeJbpkvFUXSXc14CmJZZDjLFmK6W3tCVXrXfyxKzrJU5rmgxe7du57vF9hOPsEoEJ
Um6iRy9RX3p3KUS5YfqWGQ/64+Sdd7/FtQZStvET8HKdWN6jmU7QjMR59nvcZ2a6ePBaRZZiKCPK
VskCuXY01b75phpignrLZHvIeItGxfRlPrAK34oflLe/KbI+RormqCdAqaXnX9b50ntiaLC2tbV1
Ww3FS55XA653Vj+pT2xFs/Y3nCX0HDsuBinrdovTBpzIhxwn2tBseqJdIGvfdDDU9nksW6LQLmGQ
DiNo6ICnDCbA6BwB0qncLvIGNWQ5UK3nUo5ZyaXBgR4zVc/akkL0RFZRy354y1hJ4c2nec6+O0hN
hQgzdTSoZJIa+hiAUgkhQ1RiSV9aq7+1sYQ0N4IVlLLc02jA/CCAZNgkaXIV+XBCwrnpZ45p0Yk7
HuoHxzRscJzZQyaWk99t04UxTepkzu73bhS8JhGtZ2rDU9yuU+PF6YvnDV/eKsw3lZIN5pLAIVFt
iOOS5o3MvOElZDT4RjDAlNMCe8CGJjlOKjzkAyGXccpPOILeYaMS7Ey+PnSZfvN4thyHWW4WA0V0
7PNQHh1WW+A6kpzTPfFqPXR9KYc0f+ZrW08EGjokh+B1BhWFOVA8TqEf157eyY+BNFxR9zPMNTnK
CKTOOqpPutL2587lL0/9SVfV3bZ92l77qV9KYXAGBSPvyzqnr9GGNZuuHcCa+x/HLXeYP80C3JS9
MBlhhZEcrRHT43ENCNBVB3tu1N0P3E3zYd7GrOF+MryyiR7QFMNCC/R4ToTAVxdWFIE/TU+jG1Up
sJ9U00bB9IQOuWIp6qwKY3brHOM3IilQda+zZbINE7QXCBq51wXnf17S+7+xRHqnrHsgRKVnfx6g
EQcrZEHaRU0g/d8yVF1U2AGei4YFsGXmId4dL0VMzygq7Cnl4dFBdz63EisBiGFWsykgF9616wWE
jkD/kQ63PWunW3B/kXpby4j77Eg5qq3hm/eQaLa82o42XZxvrzYGXkOSj8jj3SuNYxjb1EtrNkaq
lsNMKhUIyPOJAjcJtKOIN+IOlsz7ZVDT0xp46QOBbeIWcIpheB5nyALbjNGR7b14DrrwMC3DHy+f
5psQ/Dy2GDXTEJR+4vErW/idOe+Ps1nXhxjT3SGaxM8d8hrdQvkkAw1cy++Gp310f+XYjVXbh6jT
bBje91apSrQ2xW1B4lPbZaC4wyZadyh9aRvX4ejm12GKf9pIYXAbyHBaUEbeScK7MuFLcEo6ONa+
VN9mj/MLqPQvPKd4QDhiHb7BlC17m/MSKOZ85MSlrxnqUhMB664B5EN8pLY/KZZU4xxmbcG7qQKx
hVgFm6NjAhW2UeOoazwYIzhPUf93j3l34ebI/Hh41OG0V3Ldb8xtW4Md+qcz2rVnaW3YOI3qM/oj
rDYFPja7vyRr9Gt34VaDPMd849HHfZy8x+D+IpwipQjiN47RoHRooZ70nTwOeQLtCU4SHqlln/75
+yzdMLyuZG+GzXj1qEVazCSF5uWLOCiZyDOM+ASIabxccC7cc5Ks7plkrb2EXvy+a57XkY8iIsZ8
ucWDM7cRaWlXSIl8S6JLZF22I2BSqCGjyq++MBoWgJE1HhGso5KbCNQpGu1m3kn0kCdbBI2Yhk0y
+PDtly18nyOaQx+Tx2Hk6VO0eV8pDFNUrT58JC5PgOlxyHmr+gXG105mxmzIt2vn8uUaTAPmAaie
MNmkOvpi7+vE1+YhYPgPa99+h8OgGxtu3s8F0yzf9cMYo5W1COIUUF7g3IMPmGhr6jH15Nlp3r6a
mQAi2gjsvb2/+WLIC5AHENU2wisvApWT6fAUjGizEzMiNuJHPxZn9KPKoHO1EqkL1w72OhB4GmPU
yq4CAJmWuGT2hykyR4MHNBRMc/uI6GVYgntjj5GhlRhTXXW73D+6XdVYuOn3vfXB4wgwh7h/f4PC
RZtm1aOgiX1Pd5QRVKAjj/IZli5JnxBjSJ9yCqG65R4EPk7gW4PUe20jR17CvlQiAGkfxPsFe1Vm
rwOPjyKsQL35N6IXdGUAxMpEr5h9TY9mQsUbBD3XYujOgJQn6OCbjichNOFletpWO508uoJp6gKY
QxCAzpGdxx/zfSjLYXc7gJS7ZNtTKqBi4C3twWVbdJPMHbTW7Zn5c3CYo/lXR6Po5sGhq0U6Q+DO
uXyjLJ2f0ZK/tswbLwu4tWakgNODYe4PDgxZQQ1k643SR2bRkvbQTNw0sDqJuDzawb2IkD632cwP
xICwZrGIfzAWHvgADX4jc1DEYw+pJ6QzDNH1Tzr16Y82tzdNk8cscaToVngcrWPiuLgtKFtBWNNP
HINjnYT7dsvWuBLOX5tuyb7mPv4mycKbae8T8IhrJVHSC+XIk83373LE6Jq0yHPYlWZV5Mm5mh18
mwUERbGgLjad3X74zrI3/GAxK/9xZCx+RFD6e0jVx0D9n8xs7zhArOQt9SHHR9ctAxjSKlhjqrcP
gz/mb4lEwiy38a9tDe4lB0XTDVDLW2nyZwTq6j3y0sooZG1iPeL7B+MpzPYr+pGuWTMGa3tdf4bK
7OeZxiEQM/LapasuPUQsYJUlN47P6PF9LEQ3kEPvtTBeEZ4SAo3U5IMl0zbBXATxQmI18A1dMZNh
/BiHeC+X2QfXFvryQkjfH4Y7+SW6DrOCiW2jIyWv8ZovhxH9bAwLjbYe/BXSVZjd53IUkaycGO0h
9JPTJu2DzlaLv87ESdDveb6Q5679AEr7rtONHkeTXTdfrS+5mcA7oHLOSB5N2N8fDeplRtrtzAUY
HeNc9+TCF9UqeYwtwIN0SW9AkGyx7Wo5jZkEoWtYVLuoFIgsI4gEwRPSyzxDKm9zqIRiuWYSa0VG
v6cYT0s/FVGzhWF70fDj696Hwi3XNbqKEcPjmg0WHdoclSGF5kum6RIpvlejB1JnoKcMiNkN0PC3
btIB1EwM62bobc07ZEVa7CULFCSasbDAMsi613mm6uaAC8A/kqQOfQuirDM+mBcwnGMaCcRgcDlv
AXuUW8sfTfawTDgBMaThwhlC0ZCPOfIh+3Bi8CtJD7mGxNvDuGdZ7fb0Ap+iIfjAVxZ8bCoaHsTo
fRg/0c2ypW3h2XSuo33Lmr5jv12/+Ge5bKc+d4exhwC8DNfU5ivmuwTKhd+OB+UP8pS36zlan1cn
NxjccVIF00m58WNPQIFm7pe6YzNiCr5CHhJwR9AwOQcDubAlxP/46It+vHgULkIW9bIM4Yld0ym/
K3wLr73ezefczVd/zR+l8r8W3xtrusHIXyBYui1/QGwCEaEOhRF4HKlmBoupg/aRQMhB4ANJUKTh
3niGdZAmwK1WSCJiWQbYvy5CIjDAQQs27wXSU8HzLUWWKu7BCKg7cyD0BfrZAg4Yaq71gh3XHtpv
KCNxyuCs7YFXyMHwox7Qj2Jmf9B6n+D2JBX186DZMUYfPRclzZTot9ltfydj3DXvYnf17i956DXj
mNDj1O4YRdDeNyPf2rqLo3uQJzliE8ypQnrkdY3UFe3yfIg3zDNWjiifZgof9iDcb1r8iHOJkAvl
jfPFN3gGSBeu2/Y4W+RGEq7jg9L5UvMojUoFkY4P4a0NxguiafroYtPiwtNzNcbb37j30uedTNmz
pyxpAuvA63juwWjWnmzKugIeV4wcjJ8dIGScpLDBKR390kHcPEevrb/7V9KbWsXmZ7hCeBqyAOm4
LyzkQzNlGiQPcR88g7WOzNwfkrx1uYMZlZn9cc9OfPnRWZPArchkxTQakpkFdb8twDJXJoBH5hzd
3QAsEeOx84FVpEMORRwlfBr1A5bzAuivO23w0EWC/mSnn1mv1GkMgiIJAoF4ZuCXfjhpyPqYt0fa
vUfxd58AmkCS9G9ikiZcEDeIIeGxBPi4mR5kAgJiFw4zK6LWYAXR2BOkdAeL1CqPgq2EBgl9Y6Ya
KAdpnAJvyDiWQG+SFxvrCRwRQqjxwCn0TQw4QT9B2NU9q6dQxUAF+APWLlsxCbubetc8m4JzIJOX
cHDZYRkXnNs+a3LbIZsRjfI6Sf0C+5PWW8y9grQY/yKmrktGX8fER8x2wBfJwGAl6CO9rvPLgBH+
tHyauIGeHt564C4QbUvsN+gOnre705So9wyS0sGGIDSjKYIfBS4jXO5FGo37sIOkVJTh3kJq6zqE
8m1d4m8hZ8tjbNdL5Nob1v5fod5/M39nJ4q+zvX8qu/phEBDzBV3j1soL8ANU+KoNrzNWBMPf7DM
evXUIm3Rr8l4xFB/VRAVzisaFmDPMN3CaIecVCEzMAPfXgEkgogGi8MvgLXlcYO+pOcA9IEv1mpj
CTKcw58ZeN+ez1UkgbLEDOU9WG1aLOZgxmQ9kb791lvkt3Qgof9rzeocnSLFqFMEm4KDz9Sh3a9u
79zfdP05GMQoDZfLLW+/WkUhL84bOr3OL/I9FI3tEUJgEEDKHP3nfcjccMrA9aewELacTJXOnjvZ
M3TS3dtsKGbbEbfr/cewRPpa6Wu+CvhjEf1ioSRVYhtU9wBkDm9Gm+S1vyNNtlD9x7YdiI0wkIjk
eX4JvNc7aHli3ByyhYFUCva5ChCrroZFBbVN4TV28J3KLd43NH3TbUZPdeEE/MMS1xRZhjLmrxOb
hjJP27yIMDtXOsHJdxsSr5vH08bq9TWY8AHbdOsOZB9/zQsSDyBRSOXn7lsGz6yy4yyQaTGq4nv7
tSLp0EMQOcd+UIdJDBghH+ebnl9shgseonbXSEMesSdFX1sfbFCCebDsEvAX2fJGKahUNF9r4a/q
IKYBOpNF2cj+rFGqsRx1DKvd54iEcc0ngBdwOjB7szy4+ntrCxewO1T6fZIm+2cRyAYEJhPolrOB
WNxxpEU71fhnZcHUsH17ZWrPoaVCUgZ8YZHvBfQkwMXrcSknLMWFiyD2yWmro2D/TtcE5xgqAeY3
xI+j8bC0Xzpp56vnBQCf+8xWsb+eQrb+XoJkvLs8/nH7Fqpwr0yibNktkHuzHu4iwQDewntK7arO
xq4wS7VCS9j5v/xQLnWmIl1S+jwtE0Ej1hoIETjd+Uo9+HpGPtBsudpO6GNGpg8/1IgVjV5ehmbH
nb+p19jDWgHZAAdo1cFDClgvJp/gEN5Z3s8/VcRusUzJV0q9Ux695FzpJ6dp+grh7rfFQnVtkRpw
tn9OvTY+9q08h4IaeJBWvHSTfTJIAVSp6ZKD0y49QhVrkdIZfvcifDWObc8LQQ80vGWz2F4TCtch
h3dbzpx8S9msroMxFeQU9TsehjLlT44H+5G0OPv67qBniwX6iFGw3GOCSCbuS5wSyHa5RBgiSjwf
ylESHMO5fxd0zC5B4pEDHoLSleG8g7wMcEj++5lJRCHxz39NQ/5rGPL/MVZ5+FL3PQP1f32r/3/B
yv+0oc6/Biu9FE/USiM4bP/XgOX5f/67+Pg9sl7/j/+8Bc9/bG7yn97pfycvsV8Uds0EzZRjg777
8xX+T/SS/Bv+DvlKPK4G+6RiN4l/3d8kSWL4JVnmY1swPEfxP6KXyb/5BLsE4CE3BLHN+6Pm/xvR
S3J/bvZ/TV5iVzI8WAfPHEOE2EfI81+Tl2NrcoDSCMtN6Xo2q/gNz1RWEzNTvQwmL3ObjXXqYh/g
sZAH2OWfRmGSJb5668n65Tr3oof+aeppe4CshsuWsSOR7IyWfSsSvwPImA7XNQg/Ny9o2A6ue+ph
2ezecJDQeXrWt43cEMCLVjRHrA9FycYtg7xDX4e1fQBuYcph129rwG0Rz/G1p4lXYPvu8zzFT5hk
j9vOMTJvop4W+uAY/dvexRmPPWdO/I2D/hDoDpm6XK8HGcKnb9PPfHS3+3YfrCO0RvoAuGjr3ULU
jyiwFUDaHhmIvHYaWhvETeSuXCvOfgQyZ0vV+4J8XucHEIWzr24anjHmAGgBWwCMkIF/Ax2/jXIr
FUN4aV4ScLQ5Sg/L9uxhB9dfMuyEQqflU7QAnZFbe4kVaAGMJX5tKSqAweTsTqGdI6RUN6+MEPEr
7LY9hBIHaAgAF2e7eYso4g6pyJ99qPIKucCQz0eyx7dYY3LIaYhM6RQccwXyygswDviDzetk2StB
zKc3beecpludr+2TwHyOBfXAFIBs4KwK9Kd3HXk8NRiSmznLrsJ1R6gQrEGecceWMChhdr4D1zn2
rgmZPcV8uxNMCKD4m4Shs53hhkxFZOOoybVEItZlONsDrC7KFxRssY09mnqSn1YTTkfX+3OZQXkt
aW7T3zSnAuAu2/Z6DDMDozK8ZyUBUG0D+YDPvKJY9RZXY9A1Dl59YRCkO/ZDRiEZuNvk9FJiD6Hh
oFQXomo5wOl77j0hQsDekNDywH2j5cBvSf8AL3sOVtpjB437Dhlx3tK9wkqPrq0jl8WR0yrs5+6H
ACd5UkF2RZ6DPm0tC+AhJP4J6aYfUjMgFtiKBZs8ZAPAA+OBV4P/bJLwFdi/KvgevIt7VieBzAPq
mMGzHG4LVa9ep47cMLAH8VXMHu6ILHIKnIdDbRjkTwMzaNwRFkK/DiEeV9jehkWeyjfCkwsT/hdG
skpx9cdjmJRDSCK7+NmJ8YVIMHl6JdPDtKBbkeNt0fNvQ92jxnkufUs+tIxP2/8i7zy6bDeuNPuH
GmyYgBv29Sa9z5xgpXkJDwRsIPDra0OixFcsUl3sSS91L40kLT7my3sRiHPO/vaJ/cdp8AkhUIxK
L3+LRACaWuros/ECmx9CGQVUxPhhGN1lmdFbbf36h674etfYFBq3jVf8JoglRrPi5h7B3uXDbFyh
SApelpNupVXx4I+OXHVu9iiMpIP4yPYmA5I5nOij+vTAyu3YGcla63Dmzxg+p2IsiKSkQjzUbfZd
GvPwVWecVJsIO9C+GgQ8U2NNV1aGSkJMVx2RDTEHJE319NJJt72y2vZ+auQzV9Lt8i3uHPKcroiX
gmDQ7TbKsutWkG2ragirNF37qQF/lMhDLXgS8mkezlnpeKtMgFWlFk1URoZralm1ymJ+EjkP4zb2
AD5c4Li9RfTwrk0Fk7XUKC5KmdJ/dWNnWwQR8yqXMEBTEkykhWHcRk3j7WN7+tFGVGeO6Rd7W8/h
tdTUGGHrNNxIC00fydtpX22mKIxpwA8cyU2zI28+bucxOxdhnK9M2ZuvYsjlnntRy99nPNPr+Gzc
8jF3wrXb8bXhsfZXVUjAchjaR5eeHRU7jo/yNpWLaiRq+5E2ocdoTLsvmiEYzg0a4ZQg0BNGW27V
gIdCF3xedRF4uySlYs8Fg75BiXAXxGX6VhbRtGtSEJPZl5dRZwcbAT1y4jX0yejM2RqBGKnNZODc
8R20VqWj04OuUvLKE4cIqpOThm6aKDiO4zyE22pQO+EMi1LHPwRjS+Ua57e9LG7J+SebPstrjCqF
4KKszzCitFgSCbiSlNHy9Il12OY3sSSBkUwRCXuuk22V7lKGRLs0KX40stoXCemauRrvk4w5LcED
P+aHtGPF2Hp6DIP4Rdp6VwXzPfXfU4b3HHKAEEXZzddjnj8O1TwxRinp7NnedUu/f5X6cNm66N6d
KqvXZTSHhJtNuQ519tGbVrSJTU4hE5tObm/duPg2yDpDQh2cLPtIhRtvbIvEQcgXfh2TuRnyJcHV
nfw8euEE3XhTo9dTlD0VDN07s+g2U91/BtrYhHEAVZq8Vppk9tC3JMktYMeQSXo9asxfcXBTeBiu
ZK+dnZu14wJDMQZorfeqDGPmCUx6PJMkjaeJwDnSIOozD/PK0SK5dH2X9LfvPU2O/RrwIOWWd5N3
XsczTh6g66lY85GeeujZmyGgXGob8NViBi+YmoM2iFoWAa9ZlZxiBoB4GYgzWU6V39bduGZpgEKh
NMWrelQUxOFT0Fb4onRa7Sy/vKhUfj3EzSOc4rnyCkh6XjOEpmrp7+K0G2hvI2ML/Vsf01UdFydF
WM7I092QDs8tTOurNwm5ycXk00ztIi49SwojFd1GRd59mccB9JUCwlKPYig+x1bduHG4RPOJFcwg
UTgSuBQJAGaOIch8N1nxOr42CImsxdxC+6oUbo8JKGn6XtxUndTnqaixWERzR3yUAQGTdtj4VgZ0
X5jZTl3O8VLmb0BN9l3X9e2VrkxaJjkhYZWM3cEc22Yfmd74Po1KA+CVhn/SIyBHWXjFTlVuf6xo
Om0zKWeG1FFxMtwpePIook+8u2Fnp9oBz6GDT7xuN1rRyQ/1IS7m7tAxbt60A6HNqQQ6ixLfPWZ5
aGIW6lPKxVyrUzeb/weylv9G4fHvWFL4XOr/5z8u6P9Fj/jHa+X/oJ5Y/phf6wmBDdoO8fQHdBgs
z0RI+KvKxfmFtd2se8YkjLHQ9p2f6wl2vwXo3i0k0r+vJ7C+sB86dHx/Wa35l1Quro+M+j/VE1iq
aeKwcIyKB2tiwAadn+uJYpqLUbmQbKNukseomUBdjJS8f8rXy6r88h2a/iwc69FKzHZVLUahfnEL
xZn9DTp6SfMph78hNzuYnALp4iRykpySI0BUBDfADUPCddbhyJgcm5G3aI0WvxH+7iVD1r1hUYKj
QILkqJSCYfEiZWWZb2OCRYntH6dUwoX2HW3UqAZ3naMYNiTMjonGe2GiWRidI0jztI5sJiJN9QEs
egsSs3FlewbhIEa/qJsMs35LJriZLPWmFVPqoypCzpLqMqrNUyGS/kgakcaNO1pXST0f8U/hA1yE
UZWUL6IpGq65was758ZyQrxUWKZcHX8CHQBmm+WPlqHkasBIJZEVHCIcVaQobotFWoUq/KEbyWxB
xZ1Lz02YIZDoHDlEt/NivZrLjHaXZpiAEcvGjJViyNKWl280uCMdkH4344exhHh34dZOpZGfLAhK
PVlrmTR34SLgMhcV19xPX6RATNji4CnB1sXF+J5b6aFB4SVDCp95sXqVASM2NF8Gb17O8wuF/quY
wl21+MCgR3deFFw5ZNJpw1xFJQFZBGLKfWq7lLEYydZkMYxxNEJdvIIGM0oNi12AiowLzwKikamj
KTolWyebzrqVwFUozGy6fbEgiDpiDGhk8hFhO2uwnrWxenKq2dvEKoL3xrlmL8Y0RtiPTJUvofuY
JP7t+7RceojxVxtcspRbWXWrFgsbd80a7cYA6edPPmhKvy+CeF/49oHR6RFq/zpZ1G6EL44ZrjeK
J2rbRf+GoMVCJUN4w5puIgxx899UcYZnoqPI3m0yfGqwb+3E8qj7FsOcsHh/FTI9EcDbT1Mkdn7h
n/JyeJkDa9sqd+P2/I5D8pJocxyciBMURKKLkEyRfxv7hiCY0KQPSTduWgaFq9rO7yDWznTrH3r2
elCPpofOtF51asPjxR3v4wjfBix0VMxHM7Me2zF9sURiUfB6RCjDkqSxSj8d0V2rpWFeu/bKmGde
KNhCfZiSdSNLWgDEJUo9IhJo7+LQvo6a9oJhG4N2XHrWeLRya+slU4mozXuiAqYnTog4idOtk5o7
MtKEFhQ04mhcQNNuWjOruINhnutCboTUz4O1JKE8H1GQtedyezVkoGl9e46VpngRA1WtPskxvzCD
6QUF7Nrv82NBU3R0/dfApgc+GMWRMuG2CuDggvi6Sehq69CDZF0Sehb6Oyt+yPgWDr1zmXPbh1Q7
1FO7G7rubDTtwez8fj9reysngwCPdhcZT52cx3IyiA0k/Tpx40dRxl+kPujTJ1CHQddtK5lsK0EQ
ecqpQoRNI8Gk+V0SKvUwt9yXDfH6bRLbZyaTeyPV8Z3K0e11drI3RwQ1k8KzZIvuUIXts19iOHSq
EOyZd8OmsazHypoZNpS6vGKDMh3Dqa7yXW/b0RE/rTrm/NZNhuDiKiEi0Sb0dKLQ3qfzQE85J7s0
ehnEfiy5Exey33pufW3hW91GwfiUGvFXbmPRShn7XnFz2ue1/9TkLqlqNyTtPrzipA2fvJBQmche
aiWpE4xJ7RoT2ik05H1kBA+jX366CezNFOkLqKUjwSe1ivriy2sSsS/E8GX59RZj1E0c1Ixf7ZkU
kuY+X/vMhCX1ztz9YP2FcWqI9ptFyXCsLEk8hFlGQjab/RWN+fiYWr2z1cRlbpw8qnYyiOd1K8fn
rGjfKtFgR9Fq37TWupbZjauKmxwoDL9IaRycAhdilAyXlkMOD4DtzkhdCeyzjDjq+zAq9r6XJ9s2
BaGMZvPO8Cq9jdJFahPoiz5N3tpCvquMUnuYKwew7yuwUcgMwlvTSA7W9LSdjT0xt7djKOu6bZp1
n9i3wkvewzC599uWD7TbhGPnr5bMYxyVFYobpiNorWgcO/gmI0JYa60sb+1g+llBXHxyLY8vLTvd
sDh7a8YDgqFiF+HeO8g8r7ZiNs/SaezF3OMQCORgHZltmoJSqm5p1fgRkQLXb+ADex7sfOzyfVeM
9ZZX5BvnbH0oouGydG0mUXEvv3q3JBCXStIZo2HZ94NvmidVMiQEyR3WbhRty45XsC4BC4IJBNNG
XHtOC2cggdftAz3wIk6BxNz5SbceA31xl/bcOOlk+QHkD1kEY6zCY+z0gik2OA6XG5cIfRWTK20d
YuCede4D74Jv6yGTw0tPvU4lwd34f1iibZkmkdFpS/DywWtfK0UTjqHraMJSugfHiza03I6j5p3M
rAf/HE+AdNFx9XynsuxEGYVIyngubVo3zUiibwyAdVqfujpNt61JATuDfa6qKH4YZxibzLPaC2v0
P6VjftQNEiKqWIQRAtNza901Zhaj56jfSo+fI2xJE0URCfoi/RGXWbnt+/im4gPd59pFy+lVYhUb
mI0N70fR8i2YzeIjJ+DKnKyl6rZC0louFyKcIbeqDZgNDqG9FaOvb5S/gAc99L5VP41DcjeW82se
iYdOR2IfmOlljwxtloAb/khyyW0HRHN9/cKCEqgD41APOJ2YTIyN8aPRvbsyyZm20t0WSXkUo8w3
tXZO1TKtIMHwqcqWTPD4DTNAPEdL3Ga8QhjaHo2yeZe+dQiy4sKOzV05iyP56eLhp0vzHwgEw981
sZ2AjTck/+Aubcu3ueL+50unH5HgCCppbdwiA5XW/rEbmYRiBMMHwi2xIynsM0/kx0pHS64gzzdS
6e+Jn9wGCFhxQf6uc8b+y18uGStOThdvAOna5a9fQn5v/Bjtg9+8eH/7bS2/N3P5Dbq820J+pXlU
uDw0/sPAL3tW2V1mNE8lH4LyEobay+dSoefbTstnFU/RDSNsPj1LEepk8LqyMyXx/mYfScXbr+Bj
5/r0mizfg24w640fzCbmnvhGdGGxtfnaGHx9XBJo3KH5RjFBe4kMZFnhlN5wE34xR2+dTHR7uka3
8Ivmh+uKz0jXmmNl+u4SkhFJTOi3bCnxsgesxP2qWb7XBtmLaubsXb7xcvnuF8tTMPI4xLn+0bfl
hcS6pXle5uXBKb3xbs70sUMvZS9PFk9YgWe6EeRPviuhHmMroqEYDs7/zYnVc5qn8sdX+v5vMLL6
u3vfYyz058XlXRq//zzm+u2f+WclyeSH9BDFpHAcFmH8VEmGju2yBEzwxfcdwf/zDymojxSU9e8B
S1RZZsy+qZ8nU4Hrmx5d3MDiSfxrkylWG/2XStIXvkAH6gkspJ7/u0oynMY4qhIXxGwmjpTX1t7z
zykWnStb9u8DKONravKAURw8daF2H3IIjZXlyjOkEsDJ9QjUv/Gz6FH2PWptjqTAane2kTFboX0k
X9gPSx0JxDrnGGaY1epV6gTnoE13Eom9R9AI4jCm2OqtuqWRDevvZelW48jMG/MCJBxcFpFkSdO4
qa4qEbz1igMwHvwHfyBPR6yzWEChNEeOUuMk4D7uRd1rGqHY08AUDMNImK0CaWhSM9i3zXGjbPID
2aX09CNZjscxGm6VlW2sjJ9llNfoXDddP087RYm37/DKAUaRDMZMR8Mtpc4jTO7LYGvU/E8DYpm8
YxaPNSyZL8yEJpW7+BvxY9BB20AiOKX9GBTih4qS6rvW2S3W1Gfbq5581jPsekkgvE24xwlYoTAf
rqjI1kZfPtM0+4bhZTbB+0uOzlU/4TizVfSQ59NnzT+9dibrRc5nQ90HpbMz+ztJYsmcxpUsoqMB
ceQ672ke8b7Ld2HJGMpNLzORLB1CrCJ0JN+roufvtRxN3nxlx/XjEJRyS8mRP5oJfLCqOn7NIcqG
Af9NwBVnMyQgxvAwvLcCKqaIT23CHISdfefJuFotcNtKKK5B+aycNab0Ef0UMe+IWogrAleAIq3q
p6pc7C3RlmHFQxWKay4TD7VGwp9Q2sRi0xFOgZGKKVGdJ6LrAfSp2pn81nuxCOri4dIeq4M9i2fP
JmQbjQTLylzfQs8+C7jASMrrTNkb3dYPMI2bUjoYM/Hb5+OXEL266JQdbsM+cql+s2Mgrc8xldbi
lqAsNdZ8ATbtjAS3wdhJsx82atU3XzkOmCpyyu1EzEuNfbKJWj0eswEXz+SNV4zcnoM8oROBByzv
dm2mSBWFwYEx8HlaZj+mMx1xBbzySsOd9K2rFoioINvhiYSfkonYwEMxN8HKCp/Dbjfb/k5a/c4L
noOgGp9Nw99HEbh8Bf+p76OiJNNUZ/CsvJOQaLp+PO2R+o0bdKrlVW4U7bZehj2DYBuEYx/HzLmv
o/kq7cVG+3Kx6V+CMj2VWXe2HUH8yyoB57gRttU2G7tsa2JCEiwAiLhzhd1rVkYUEf1lHryW/bBS
8okgyysuGH7s4VW2hXPqXP+iNU37VHWKTysay020TH3Z1wEvHGlrZw75ayeCb7S+IRXeVW00ywqD
KyfECRTQymmTvlyBmH0kMTV/HL787bxeEIjfzMh/X0fy+f+WxPp/z1o43OH+/N31Zwt3/6A1uvxB
/3yhAVq4IqSZ4fuma/5muaZpSsPUJY0IS2GTDv7theaxJUj49E1F+KvK+p+Wa/YLObbNq4cC2edq
Gf4V1IJ31h+80CzP4sdwQDcC93e3VDeQc56n2tmw3nFYdTMXUYakKXHhsdmnSW4/+S4dkK6xb10v
GrdjMts8ZO5dPc/Vqy1Vf9dEDFUzysYyGx6Hub0sVHQIcjD2LLm2jekVF+2XxjBIWt+8Ikb9YuTG
RVWjQ6sNPHb4llL7wJF+RSusxEsb0MQcjybVSii+PIAD3qj3QgT1unOBBad6N/eca/yrh7A7+gPh
epqMTUxpmeGuxnPFjJdexYfLqgmdntpcbnmwqV4xOUZEL/HQhZL0gw7vFARgoOPbiaUE6FNGZZ1w
NO71/BkQPy5UfFLSepyr9qGnNyUA6+z5dSiDbSIvcjR//Vcl302wv2F+JsO+MQpyv9Z4Yw+ofCPL
R7TiqNdBxGiuw2nt9fm8pxzZqMQ6s2z+ALC1DpzXGs+WddXlEGPOeBHl1jVQbYrpyEZL4+88DKFz
COBa17zH0+fK8VcFQjEfthfOfOUl4SFcGPWGeqAQZCJ9/ipkcvxwZTPNIki/HrV/UzqE62N8S+ZZ
xdGpGYu9HBflFNryg9b4OjVRmMu6WkLkJIhYJNLUNAsmj/hqTDKS8yUQ6YOXvnWjxjCAmcaar7Oi
OYTkwBv8KWwCOXv9favio2042BLzS0QIFzGx5ZxGdaLg/hq2mgy87woTM1KeFgeyca+Qx4UpDokk
o06XtLv2ENAgQaD30OXfXVlsoWppssPCvxsMpER8A7KCQCF+SVDPtSV/3ar4akp/W/bmp7Z8GjrP
AYPW67b5oh2xsgT4Z8rlrBHnEIudUvMpdcbHEjlmKYx1lCJCsrjHJcuFTutzEGEXLpAzlxyjSyoY
H+NHFXG7UctJKzhyc47eGCrRqK6wAaGwsh97TmeLU9pajmvEFOXWWI7wuQY0mDQsugBJAq4LEata
Gxv3GkG8sxk173lTKKijUlMfjeHers1L0yGp0uC2UqbYtyFf5pDx8V8/0v8bo65/w1qE6/mfn+f/
qxiw1//4g3KEf+zX09v/xQsdi3OR/1A/cET/OtfyfqE2CbD/U28sFQGI2m/ViOc4DtZF6DVwfeen
FQUss6aEsX2KEZuWu/2X9oAxC/v94b38acSwaTOwidf5fYuhzfK4a0JmDzMajdvMMov93Jr5DdHU
rdWoZ7JgN2lvJSfHg5prRQmm4ffYHVyHmGPerOzFOJZa57CS8Sly/YfKWZpoUwJeFwRXU5hEa8PG
n1X2vb2HtUMZ3pePdmGfK3dMw01R9TniHfMuCowH1af3Tl+JlzEFdx/bKfnIrXbct2Z6cmLSPboq
jlXjPgiUpiWvDDAI0znncVhzmScsDTKGnLsYg1u3NS2uNnqHobh8xDtnA2A0J38c1MaaWA/T62RD
2yXFMGtdeGabkJald9A2nLWE3GV8tOqZkTuTfhI11DJoc2lGTml8WetCfSPXo5nlAOS1MdsW1BKr
9fWeRV3b1LY49IkXrASKnBcexXgtRkjmtI9zMsVgQkGZym/LdNPNiHnAXTeKl5OdQxvrJpgZdTV3
jYoutDIejLF2zuk4PdJu3rUFw7xedxBnikNEmXSvcnU9inqI15afXgda38eh/vZDNvJEGYQyRHyY
sGmra6NV4ncnPvBmjSrRRIjhxUiFiA267Z3vsfBloHRMBXtP8jrmBTEGD0PUbe2SfUZNXXNpV/eM
FLkiwsyvqE7vqrbLr3x6x6s+ol1apiy3cscgPpsiXhwng7OOTJYA5G16b/bkrZ2c2albyeq2MuPb
AJ1kE5YsJCqLXRIQrrcC+reYdAC2ey4+a93xIhkTwCQ2TplmdxhjUIxGUfS50/ITBY8JarBdY4nL
Ro6vVkjFECnBRI1YnBExumRAkB3xABVvrC1iqDJYnw7/FekaP4Bqr4LZ8tdx1mZLduGSxwHtseIH
N0Np7GZ2Lw1sD9gEEWVxN/uvfVC8a0c0tKFH1MUypm6lzEpDdyCj18WYcIj5z1PEl9PjYuM3+Af9
gyrc+7qSJi+07IbVPlx9wldeuWsgWpLODiWL22EKmRpjT592rY0aEWR45Vd2T2Me8wYqKmLMxkWt
k/hKMePgFkPWI2OiS+aHkB4XsW2jynizkGMCU9d6tGeMYon7FI6o4JF7I3kTBMp6L7mqwvwQJjkT
CaIhkDyLtA6kB9GY4RgvBcvOVM7KPf7V3Dq4y6wInDSIREHYAlHdUVZeJrq/trv0SjsRt63hqaeT
m0/qofDwXuWZV61M7AxAd/I7ostK3Lko3jMS8xtB4A23PAGs0bkbJ99fBSayY8ugpV2E3XQwE1r4
SVq0K9+OYK964uNW9joRcdw0CUu8CCyFNAMMcj+99G68rvwkRBxdjmNfXDZw/mRQ5wNFFILziSVb
XFcy8gE6rFF8G5d9yeggLph2eXJifJrPTHmiY2M4lNNypyn8w4L0msGzlkM3rZo8uUskl1SGLzu7
Ma/MyLgPq/lapdrGVN92e/w+wZpGEmutOkxiVm1vahqSW3ItTyAqiLU9D2TAR1HvkiD3zOAcOe2x
YjzBE8VuJru6mj3a1jpwkqM3lKek6klnKfuzwd+xa/Pp7CFWiVxSsgyD1JBugzB5Y1Lr7el93fbe
BbpBEkVvA30ChU6DTvuhMHB/1jJkoh/hiZ/EMTV80kb1Raa6O6QkEGfmTZ6g/jb7/Az/iARIpWdQ
t4+aiYzvcW/L0DuzZUP6HFYj4jEx+2/eZNw1SfQ1pGm7Rgtz1RQZeojpS6UNlK4Vl2gz0w/Ju2dp
L3w5fnXfjRE2pJR0UTJ6/tZGXom8hpaE598bwv5oE3ZzlJ44EAXYx2pgGQKpH5JkELSzyOd089ev
Lv+eK5X+tBr9e0t0edf/i6tLOuft+5AXf3B7Wf7JX28vyx7vwKT2FK4NtR9Qlf56fRG/sB+JYSiQ
PwtETZ+q9B/XFwpMm3oU/s0THtEAWqD/2LDk/QJ4QQJA2H8vPu2/UntS6P7++kK4gTavRWXsUus6
S7P1pzWmEWPODuJAbJy+rB/o4Dq4ryt2ES402qy5gEcLoRaIKd1UC7XmLvxabEJ/4PS5TrP6h13w
5p8X3C0F9GgWAC6FhLNyWmoEz25EVn+Wy9EtyYAv8Fych/f+gtMxeYvXnFXRhpirvyRP5aZbADzb
bp9jImRCZhdClXRizG0KsScWcm9B+EhesZYCWrVLRiR4xZkdoI/4Ra7lVF/gD6x2nd8JAKLwiXHU
duy5f0xTSm+0II+dzfltsTCFyUIXSjDDYeENJ8BDrWXD8G1mkKhJQcMmziQUNgW4Yr9wi0xDltYt
L1A+65sQuLGo3NcO2LGoF3Plwj+KhYSczVxvRnOGpe1RNxUtTKxj+xthVLfkeaMrYyEqe1+Ph25O
FMQ4rw/D8G8CbdnHAVVDAI5pLlwmCwrJZi+spi8447TsL6JmxKEN11nU5VOaUQcOEJ/VHL/yokeF
qE810fukqI21tUCi2oriDcfSRxqrQwRHWnjVNxH9bTDjdB1j0FDm6bIsP3yNuAlZO6XPgqV6zvCe
LKBqsyCrCnZ1iEhNlsKmzuJaWMG3VuESoR0w7Gewr21iL9sUkBxRFCbmo826imCBZWuo2cWcbULR
ElpuV82EIh++NltAW/Zv7cYFvS0XCFclir5eflNOPhcYQyLFzTiXvQXetaR5HgCSV90C9s5Nwg3Q
EJdRUbyYKcYH7vCHiUdylfZzuRtbD7ul4e0buOFiAYi1hBqqFqg4WPDirGLI7HNVpwG84MedEp91
x5vDNlibNDuJWhlBwKk/eOzJ8nLNLkszfYs61sVmC9ocL5BzteDOacuy09oCHasWGLqaXGwu0eKz
jeL2MMfBi7vA0+z/4DmR/PVx5NW3RWm+JsrCGOhlz56ZnrER3DCtv2tNNRwMp3ixjCwkF0KWvYs1
kzyBrIEc2FBO1alJ1K0oG3PVuO5WSXPXZ2ILj0MrPq+eekF8TEfVJUUFAtqW7Ry5369BSL79lg/U
EKQoJhJzoIVPSCr26LB23Ry8u27TPJjSYxotWfco1bJ+CN2aawB/DVJ/BSFOqdrO2JaCj07StlC1
PoiZUJuXuqyGIAmwyWS+T41wm5tesu+0eyszeg983GhAuvTDLQn+Jty02Fzbbn0UOWnCEq/KENUx
qgEjzHH6yhEbLHP1k0OFXgwppoOmuJrt7jbyQTBSYVwnjNcJ5bBirAwcoKXsasyUIsc7LcrW6Lsk
oWKgkcZYys0tYLGQ2cSfho4+IM0fhGMANOiHWpXDTjko7CcXI58xE3P098RAFkSnuZeqvSmowDpF
2pfunOkMLx0itjWe4LOvi0e1NJFL6R2LoXoD7yvZh6IYz1jxt1Wzx2aqfhRRTYscYmBVFOyGLqAH
EWy7q85gXyog9t00JMVOd62k7ZRMxFrzBJ5JvRt2VG76uGpO9WCS0kHtL+xs63ZYSecuvQ+5kD0i
hXhQQ3tXu/FlFgkQlSG+SPS4sXR+GxWLA7f0eCDCWxhHkstlsPckyJf0OOvLCT13OsiLbO43NrYs
1qPoC+05epU76Py8FiZwcFio2Su68mSqrmfMHuQeemflc4y6ufeFjGsi60BJiOwJUXtiuQeXnhuN
MEB8kzaVCKsHfDrQWQtnZqt+OKd2FiMtI+I1mMEOddU+GLmzkYVPTipBGF+EEqIAhxPjjUolqE8c
ckDdQJQqSoESNRuipBxuml6EZ6tXiJniIoaqAeGMrBdMyG/OFF7ZY99s25BoUmKmN2z7vQ4kv0d2
kMMz608aX+a5aoMXxVJNV3j9NmS9996vuED3g3MhYe9u5KgJ7XusnqkTHHTNj6rNn8y0CCBcyj3f
aYZujjomWc2KapL13uxeFAjd6gxbTZjdp4lC0N2lD1knv2TdvLkdlmn8t7eGpEeAYxmFXYMr2s3x
gal5yRXLblNYdXNMInlUqt5UGPO49TF4rEILEw1pOUEKZrQLHGnovC2P3SeBWz1k7WSseid6qcgl
UTSFJ9a2Nii1nT3U2C4e2kNpYMEFOEPkd4qqiHt6f991tBsI7i87quEemwOx64zZ07LDug6kU2wn
KVltvSy5Lpd115wtVMLLCuxRkaoH37UvZ0iKLg4uCdxgW2FztsHX2YDTZ3Go861afmPW2LxBptbr
EUNzFbKai2VFd6nGz4o8Y0ioiAXYH79qcWjH7gNV6gWTl03ls9ejH9etM3o7M0J62nfz3g1I/CIW
mElPcQkJxZoFb0jaoTQmfehn/97JNVNdx33wZXxb1fV5oJViK+e6yhryZizBJNZCGC60TjzvPyKX
gL1owkVS4j4XTSjxRwWHKvUuYuooGH6U005Y3dg2KmOme6T7qskBXgtAPG0ibF5j38S6QG7LTmmz
qTdOwPFTpBSiva+OplVdF1LezAbKKj+Ln/ycSKFTJ29hUFwXAYvf+sgTa5vIYhNXG4jnEat8it7f
MzfKk4+1XyZb1bcfuWi/dJoDs44FKZb61vCTQ+xK9nSkdDgrttShxIdYlJdzHPHBVLtgDJ8nIpXQ
KpxUuIS9Y+wOHzOepnWuSh49k10oKW/Ulc/LDA/gfDnUJdsqa6JZ7At/9RvWj1WemtdZ778C4DBk
5sK2511nH5qKNWUZUT8mxFi6F39EHVr7/+8rD4g46AaKBd+Dk6eBKf5lUOCJwRcqrn8RPf7DP/DX
2sT+xYHIpwIB5yAz/Ftn1fqFbzutUXfBpgIKg99KE7qxLr1WL6B1RJ5qKRh+K01CJwipJ0zbdQgv
/6XSRJhL6VEXOq6rZUntH/7cP5cmqhR5mDnzuHE8wA3m/MR+enaqE8UvJq5UffcQdoIOJtf56iYm
zPlgzwZAkuHiXDFZds7WHdYuEKwz95rTjCyBcOyNDHxyS0F+65TEbCwotYssmZ5Kl1tmanI/C1zj
cWKSzFq3nGRc2v+ww7LasveZQO4sWb8VNzfUCSxpF9kPp8NKYabhzN1hyHaBYn0KuOBFRSzLRWoy
LPv0QnHweyvdJymneT5wyUEGtRuK9G6Y5amqU5aUqsyFXQ2YlLDdz0Pm0RMa41Zg/WDnvUFOlfOj
OHvLiVS4jM+MoXnlkh0vl03ukx1XhYZXOSUBQe16IJDkR9l1RAyBXsrJmO0L8O8O1XAHkYURF+OD
cRhNDqosZ28c6EhHm3C8kKV4jRvWEba2excqt1hbpe6xO6OEwgF9j++WlZ/xBvr4bmScFJnqrV62
AIxDCvMelK+ib9j4OhKfzkgj2/Xwyrtw2e1F/1qxPjbv4ncRyAN7Drf/wd2ZLElvZNn5hQQaAIfD
gW1EIOaMnMcNLEfM84xVP5lW0nvpA5vFIqutS6LMetG1rd+SlRmD4/q553wHkIeNLzU/DFG9L6sF
0q/rBB0EPn3qBRqTvy0sfAeJozkWKfBJMf2EmrjNAZqudfx4K1MMzibVmzvJtgYmP2bYKRQPYdqE
a0PE3gxyA2KfMX+CAiQbadWGJ8Vw7xv8UoGt5dBma2C2mmSu7hlLghmGYoBvcGW1yVOC2W7dQ210
iYgGI80jKvJmQ39ySxorWFq13kh3Dm+yv3ISyL5x9FAqE/NOoX9wkTqwO3p3bPuzNocHMwIQqumv
tWZ/yKg8Coq5yF1VK4w+tyO1jK4cL7mfH2ZgsnjqxQJ7488B88w9Q5FqxhnEKiInBsDMGDbuKwWw
rBLahafvFIjPESFTP4C6bL7IqbvAxH6gauk+Q7hFVwX0M7+3LFXxrPq0FQKrYOTgnjzEFnFBoc55
T8UI3LdLq2lXkEv3tIHDAqMBIEm+wXvcBgVmYIZ0bR+Gwj9NJc5dEe2WSEk20MRbOfoP4WKu6jZp
UDBe+h7PVO11fXboBd0ZaoDDmsb+VgbdxlfRoa9mFrthk6+jSsIpQ+V2Ox6aURUfE72I1tZovNGw
TmuERtSnRVeV3kiAYdMUKSZ+jKAUuGgjsA0DYOzeCGpIgJlCuiUTxKWsA5l8VXJu/ZipHh2qMLhN
qbQB/GQcHa3hD8eRrJkWI4fgAwpr1ssGBz1xas5lIcWWSrltSChoK3QykIG9DAtOJo/AvnqEUX3e
UIRuQjzmZhQpL0zTQ6uPb0nm5G/QGivPbUjnaxGdfTlppp1fkhOy7ZhdItjuEk+1S5nEySmq5Ubj
1WNJPX1HNVKaU31BXfDa6eU+YvXiNg6vV/AFpOjKxPuUhQgWRo5GSQOPbKyDFgxUkGqJ2JRm8aTb
YEVWvl0SWYGcOyU7giZwcpJGZ3ENEwgNOBpn7anEdwBle9BcE8NQZT27EMl+urDDFIbaOSa7quJy
B7FYW1s1SysW4RuU+NcI2QvzTOjTPEisKjStezvPNkQmtgH9c1A2E7hwmOkHWsKC2ZGHDDftDsRM
cUpsf6bBnpyP3ooXtkPSm+Bl7KxiwGSEdWAO6A2MtdqG8t88AdenBDQm3BRQ47r25XQWs3ONEZB9
TO2juoAtjiIXnBwRblbvzudkdR1Y6fi51bVob8RqN2t84igu81cygrBYmFdE1rD72QfQ6ulDOvdW
6pEkj+iCZL10U6s6uWpEwHulKIsj/zmtCjnRsQk84Y7dFftzF7EnqpHfYQoTlyiCZJuNun0abF/e
mLjJ3vohyR+ytuCNtJrhubGsYYfEXd1Xodnd6VbTeUIMyW5qsMSmDXQ9dHQ8vRgoinc8F89loTZJ
0meeYhkUTd2d1T7Qm36EM3sXEE8AOp2+04Z+1yrmdEN7CchXbfhm7+waNNZfn7z+xdbVvzNaFhf5
fy77bt674L1fRq4/Lq3/9MO/TVcYiEhcgpBxdMX62mUH/ZvyK5F3df6B9YT6VeD9+3hl/2KCg5Eu
jllD/Xm8kr/YiipPR+fktg3111xHJC7/YbyycOoawlmymBaoGYdf74/jFTyMKVdOrGi3iqZrzS1o
PGsc5whBMIWRQOKOYkKaZdKKqmOBsPbFY0qntqSkYduW0Qdtp9HOMSOanSLJGdTHd1YqmssEuPqU
CGWvGj2SOOh4RolOnMKi2U5GX7N0DesXHVKfb+IGb4mmU5thuV6sSBkVY/LuI+FtQ64MGrTUDS76
IxyOpQHndi6CcsPSX66ovN3zKX+dO4W517WwBmYGnlmsjnbl03BKdWeZ2vSwGXrujRIu2himD4NO
g4SfMCVOo09fEVgSQgtztkFdiNaDP2ksyQTlm1UWbaLWr8/RgBZNddTKwWpZ+DG3TBBs1AhyOwyL
+0wjK849CiBVYFwRtLubDPeIaYu6BrO7kEehsd5sH1OUQruhK7PGsBI1V3VfAQSwjQCDJG4bmVaX
OZoPACXvE6W/OeBcV305HnsmVSZe7YAySJdlSwJokja1pOCbIbJldxVaQ564mwg9Z8vd+6Huxq1d
N3v4UxeT4aonCyt1hdm1ML3QHq4KzdwNhbsfx5KTDEBalbmfsSzIxoaNN4n5Yw7EdyNcInedbixk
t59JxPmGTd677PprP10CDqJ7ijhdIqOkdCTSzxj6T7YDasXU+7ei5mNROw9Kb+muDYI9FDxSo43/
OQRxcIyNOvbyvH1yIhySDBtbaI6EkRqCWmpn2sFVQy007I4Rl9eY3poT/X2iz3Rgmg2FkcK3QFj3
xWZwFWimsli1OhUNsRG8Mc9w4UxTB5BN0nhprxvbZtkPZr0VbWKLEixJUUUv5dcMWW+RJKZ4ntYs
5elqC5LgwSko3dAJMA7kmTZdzPMcy9htZYXA8ztoaqirNLPiIW5kk6zTYNymbfI1dOGXcEI63EqW
uZpOv2CRD3JNf4ekM5rJOh8Ao05GRTNfYGYgMikwLJtw6xrjW9nAYFhEzLVBWrmXRIB46Z2RPEk6
Y8vq0kdDNCY6L+TQ2xirVFXoB9dq4rXUan0fLt3cfke7egWbD3HPzaAl6T8Vb3ZBcdIm0+m5k/Bs
3Xi8jVi/wlAAsePENazYTG9+0txkiSg6drP8ntxm4PPkgHowhx11nmpmZd5NGlnnBeUjYProlBXD
ekMCbafaXJW2oDCNcY61dLjPU0UDcbptMVWhH2vnZAEHTZgTVhUsIfLD+J6Dm9A1ANQCUU2hDino
Q45ful5gFu4K1BMUIeaD0BnzjVywRSR8rkRc74vQ2BqOthKZBsoTlK8L8UgJUE541pP1gABmLVgk
UjoAkgZU/UwGGKihyDWeJheUUjgvbfDiHp4WVxSj+iSWvhe9Q91sBLi37blYDBosmAFiAwMhZKbU
7EzEEDBOQznfGAvYiZGJqV1+RxCfOE+o1cyeKGOY2eSI+GgueKhpAUVBmfSMxYFmwZAyB+lpMKXC
BS4VL5ipRRwrR5qwK+szh0NlmGm/CysuTwJGVe3Db3HFcC5EcJUW6qcEZuWMMXkD2V8NYK4acFcu
2CvwWf5qEOo+dEguF3PzCCebbklgWUxaD/Gv9KyFo2X1yK35BEkoWyhbObgtQKM7DgIsmguJy5jM
7bCguUB0yYXVVSzULsMMjhKMVxdTZYZVP9ixfL4ZQH0lIL8Aej62CwOsBwbGsbXTRAYezFlIYbLB
p1GrqiQRxthOkdNHVHVHnjD0tOsGfQSi/FICOz4ZvIeIqBu0R1ikttuv+Jw6WxX6NvBHeztoTQ0y
lIophzxXbJP6A9YZXaNNE2UYaMotdRgnIuuPXLSW6o99LZpnnqhnV7TfXGxnFOUWqwhvpFOHfNli
IAFaFUAU8YOWT5UbUc2a8rXXkFA/aDiG4ThwQ3EBJVyNUp/3sKKnpzZ1tUd91oxNmujythtKjAdp
WNunkkvXmi9ceBypR3wKEuoJ8jnnXUP4+2BZDw6FQmC9Lz/7Xl3nCwR5tkBD5vXOlEV8ieHXOjUj
6ixzjQYNDIw0pjzw2fupTKLC+uB/ohgf+URClg1r+IJktglchM8j9R2Tq8ArjPOr07bcOobe3VuR
9oWIuZv9+GeYonZjVPyp+Zh/xUSLyaQDIWur4GbKSW8nVnMcHe1Qde1jOKsbFMfDCNp9E5XJ2bRg
WPVFtupHnEJRPj/9jz7q3akxSkVz7zhy+qqPKprZbuon7CDk+Tl1ig5KGPXUpttTce/OE9avWds7
toXRxXA2WsyFr1Z6dKmcGk7NKMYtV3haEDDYBEN2nlTDdCKtb5+H2gxoK7HnhO7mvPEyfNzrmbgG
hBUCiAF9cJt6gU9B4V3nFCM6Rsq7mUyoHk0CTZNgztGCJU8c5lbBGY9Vf055ZuyHtvrAYUrdn0ut
F7tIWC997n83bUvHvQzvJzvot6MVWhhznIZxJW4PlYx7ovhq2XFSWMvaDDtwW2L1GdSxV9SOGrxc
tGQvqct17FO93NOp2slox6C14b6xp5iK+LnxqWvyp1aQy7R2vG7tJPuv8Zn+N0SqgC/5Z3P7//q3
r/f//T+j/yui8df/zG8TvPULc5HUXVMY0la/pgN+924YhnIY7omfSUiMf7KeGi4/4zDauxhPTYys
fxNIyciZKKfKJjygdP7tr3g3TJyqfxZIQaqQ0QNnaDkGHsOFBfPHCX6gjWLIktraVHTU+gylUB5P
Y19RYBushVwsCmIbc6In6Y+lf7osomMKgpPymwrjtV+R32x1b4z1Xb7U9LC/B3Gbi6+puBkHH9xe
lnOM4qNDdmyLX4Np50q8Zna8pqudriTVp5ticJ9bXFCAxRfA7HyK+/iKCKrXjwQamAh4uHOKOZ6K
06OZ5kdD0WPugt5vbAzkIsA5EO/nVryXgnqC9CaGodv42VbpyQZYF/oreAQ3OFloJCHfYgpDaG/r
i7WTQ1yMKc4SS3BWf7GXh0eI+5Y1CP0jrPE23RQc22aXuZcZ5C8E1jiQB7i48B5Xbf4aZBZheblu
MzHfDBom86aIXitdO4TJq4S23FvOXUgLSDeH8MHpbctS7bHNU8LzVeWcO5/LBjd6mxIjyg14jJY7
367oVN76Sm1i/0Z30XzZqJj1W+Hnp94MbxX7KfDm7HyRDP1zB0yYH1+6DDI3JEt4HEN5G+P/yPmD
K7oa9TLamSHRP9z1ZA5PY/kM8IU1mFqXVOhSdok2GRUAv5hWChoIfIG/Ya62I0AAsz87dJiSOYQR
zzsJgK+6xexLj3TDNGuCuin8XRU+ibmmtvoqU19jr2Cnd7sRez3L+5U/jg/Cp1xPs/hV/R3e2FVY
8muDPgf3PERE9AhZ9cm81bNLzWaxaz5ZdHutsLZWhW2+yQPeAKe4gMyjJ0oP0HyiUO2mtF/rRoWl
/0q0VEZo003l0josBbyazhC0hIZ4Q7Hc31n+Uh0etuV07/iBcyc62X0bxP4q0O3TkgNUEVxdgoF2
XDs4cMkKOoQGZTJ6thHTV4XPRbzT/EhPsn+YiRoWRA6d8E7HfKKS+7Q6TVlvM61Y0a420Y03tcAj
XdY5fYXVV1i/GzheE6rRni2tvyjKPbl3gnr0k/UUGu8qci35X3Na//dLBah/elav3tM++qO88psf
jx/67WRWv+D7x83Gbso1nV/P399OZqxzkhZ2ikHsRS7ROX7/5qpTvwjFEh/7KFs101i8cH87me1f
FIchlGSBu245tf/KyWzZ/+Fk5okBwJcYNFlp5SoUpT+ezMrSuy4qzIAC8Oh5oNFKzjq5nhl+Auje
20z3MVs5XIHqInlzcfgg1bxlU7hXfYL2qSfrpo8umd52e9fNvpqEDlBajN5R7K015rP7CLbwuu60
Uz0bD77bPkhzyPa9Ugxkdj7vBxiOMbGhNxURI0htA92hf+w6HTW79cRgAILIzHsaQPFuRMegWHYd
k3UzFT4oPGpyMmvGFAYeyYoNWk4G7VB2Q/wgSiDohWF4oFU8tZiZAJw+MP1eE0ygIZK8lFb1T4Fm
hS+DnbKvHusfbQ6Oo1GfZuIQEfWavhXe1go87TQ2h0JMB5UwXDGireHWbXKZMqDBuQorTBwOvuag
DF+yFjGzofB8y8X2GWuYsVJyYBIDG8rAn71GNkSQCnxgazjGvkqNftOLsNopWm4PFT5EliiGdnT0
VG3EFLPNmOeGLNhw0oylPcWAY9QY5o/Ji/SRlvWwM32cZhgMLY5Bu6q/iQNScNLIexF0xrOV41uC
cDB72H1+lAXzk333oaBNZGWqPlsFmTtwnU5f0zJ7UuXyNHSK8xjgkBF5uTM6F97qcGME5rSpbQ7S
YDngwUq6nLr02aroCiOFZGcwXFedDgTKTFAzeG9i8zAuTC2epGwJRpaVmfEeNRYQi4qXPRR3rhXm
G1IQeBD4JK5U7qCl2O2HqLt7J+2Q9tuHqrdIAYToSaxpwOhMtklm3V8aP9pXhvHHQufqZAsrWjcm
4FEqrKpd4SaSi0Vw8eOUJh5M+3nBgq0kjlw62rzOMSPQnQ603hDPuo75oJEvdAwy3ks2mvE8frdh
d8ZF9tVnPrH2bL4pp+TDJTbh4TsdKCR2bY8n2HevzXRIFK7C/N56bckje+J/zp2IlEK1S7Rkayys
ClOIG2qd2d26U/luZUW088nP0dZ6BcJnZ5oNm9QR5n6WuvmptnRkfMObccVSGqWJw6CF5Q/SBYtU
pyKiE5TGlU5uxXR84O4ULzpkLDGDqiXgouz5HEqoStESny7nFDZLOWxScjG4Jc1VZGoYwSSCkFsa
l2SJ0cBnLtgdI0cSBC7WpSPYWgWMVZ2kYGl5xMSxeGCZlxKnE2c002O6JHaGJbvTLSkethCClsDo
vjPchzCa7mgFTbZQZgn/dKN+ctPkkfI+9iERG9aZ7oAtqQYXaoi6cO2lQG9JFJmQEEoSoEfYqyfB
/iZe0keQxwQg5MZrlmQSDZhUOjhNeJyJLUm/fU6xm+lLngnYJH1IKi9v6WxCuQzJzUUcVYt0tPVr
faGpxbeUcyebKtBuJoP8PTg69c4f9FYSawKUO3DDhTAGJgGmV3AMVRs91LnQWB/O19M438SipRGr
sKArxH5Nc1ztyKvGLus9AV6WU32VLsbdx1io19JcfFvzYTSHezNo4APWO+E7tw1XyJXrZID682sr
IToJ7PVmDgUSA5QaF1hq1RB7SrrtZGev/gQrs5Hdrc5O2e+qKzehVLZtOT2UVyUWQaO6+Oj0GXxC
+hUFYieH6WDbxS4S03rKkxdr4nWUvXqI82DJAlwXzUznTHHUxvEqcsMTZitw6fWJE47vC4KGlfmP
eVLyG44/8ygueiyOcKsB5IwT1QgVS2pam70A2yAjj3lv4addD0HqrEQbfMnZNfj144+xHm6qRPuW
Jn1+kUP3q3FxfZvFmX4Y6u7NDHxadTP70GG78Cw7YP+dP6gG6mnXz9tecRvPp+wz4ADclBOX+YlR
Ce1R+NjzlLV3O1jNzNGXSeLt8sOFYJqtnKU+Y0Y4qMsKPPzAZwvGzn2hus/K95+LqgM13ZxlW92X
+eIjoquk44QxnGVHzK4YzrVV2cdakESW2RPz2CU2USKVu+nH/j41Ka7CXOAp2vmsAKVG2vvMzcHP
ApylCYUyhkxjNRhj9rWqIrA4bZZPYxGc4oVXOA/RFdmptdWox2FoDo6O+3g24HNUPW1D0OCteGwv
kUnhl1MTdVbSBmERZfVPcLobM5uheOaRkxn8c+Fs8sjCMhkZXJ/oMt3KRKU/GSmisuK5Fkq0ySp/
aCndM9hurK2pkNAkeVT0fBCRMwHDapKgMvJezsviuDR45M6EF1JEV31FN0Qc1K331xd0/2KhjN93
bEsE9D9f0N0V5f/TRd9Y/jO/X/Qdg5UbV+l/9y79fVUHIECyitO5sQsBJhWT0t/HSfZMtuKHHCZH
W+f6/fdxkpnU4WpumUv4w/5LgABriXv8yQklDEWABHo9wyuOS/0fAAH5xJodgLbY+AxlKbLopI2P
I8lplHGSydbJJ1HNKXPmMrQS8osvf3xLJI9clP5ZEsbGgvq1TBcRIW1Rxy+DmM9WfROk3cFpP1xc
GEBJN31zr+vfATHMyRlDaigDEuDBkgVPCIU78Tbui9dGxPtyqpkbUw6HgBh5gKU7xgcE9u4GRuu5
Jm5Oz0xgF7eqvXehuk7E4EO9OvRDvR8m49rpMBWX8zoa31yS7MtFs563Ex2YSRQ8WzX/dcIPmLFp
S1oq42DKL65DZjEi8m2PaliSmg9mXE2ufpob2CPt1UC2flS4DjukNjL3GDNIv8HLI4ufk8l3Sry+
obvPyJDbWB9KgmuZwDcuk2fLXqz4iQfDC9MXTc2d2CRL+F85Ld0K5ZqTuPaiYbZWgEMPukUVFajO
NMDvoFF26Kb2XtofLhWEOdZk2vEuRJepSJCPCvuYmKtpO7mpfx24VfJSb4nOWt3WDSr9REPCd9JO
hxpreTH2zkaB5aV+S6yYAmyazGBoNjI95UtCwGqKcRUvKVZ3yD1qK1YCpwQLQaKSdcZFlhTHkQdg
cQUzSHosn91NmWd4R5zruZPjlV+O0yumhl1djN3e9lmbmuOhHQDro+p0dvUUtWwGEmDUiwK6rqP4
PDrPHa/jks3ALYSwxJPGkZtxwc1hGeqdlOAPNbdhUF1sPoDNLLBthJ42stiIbYAR9yPPNq79a7Os
8IWIjZGPm6Jtt2T73nU/eYsctXEpAc1MOKcC7BpPwLSioXehYi6LVlYoYXob8GDiZTbSl5ZepDDL
dxPY1TAV5sXIk3uj1fN3mhTIRtpct/KJtl2hpmM1jWJvaeJGj1iVUqXmsjLws/DcN9lPTMsYd6Z7
cMJ7KYN7ywbfro8/dkF7yPIypK3zbCZdvMLhLc4RaJ8eOFz13Gl4cSIYTm6HyDY+FU1yxUKbbjto
PprtX7Ey2nVJvLbJK4UtUNbeuRuHLzkEP21zV+rJtrdflor7mLKGAcNyw3NPmzCtj4mH2Y7AN3gO
Np1HGTTMRo21ZpO1HuWLzyzsuzsxCL7hdxOPY3Oimm/XsSYerKWTiiJuPkXK3tpmuMZ8/pKy7J4R
yxIqcyljLtYFMlqEnGZ1fJBq7Qgr7kLAHKp7gnCSbtloecxN6RwRaRTvKo72ArEOaf7gxyWt9BLD
CnIejMNjbiovEMAdkPsAoW5qtwGOBJwYORBE3LFb9MESobC2q5SbAHYfnxxHVb5qTnTukBYnTomY
Bk21SI51YZGu/urkJsBKXVeMs/a0k9XsdQj+FDEQ+P3quWIt0RqpfzbGtwDlr3cIOXScGbjeU0Fr
cibxJubepFEd9as4MyPTRMg1NFzucq7J9LJ2l3RRdEyknQiolP3lOhizOOQcYuXseTc6sbGdMonL
xsCrDCBWzUKzMip5KcFb4f4gzAvk0G+zZwUAq6yai7sQsTQnu29KGFm2CS3LAJtFP/pzDkaLSYob
I2AtnEaPM80z4LYyME0WTqt54XC1ALm0wVqZNJjRI7H2QUfZgLumZROrQiAAtOiNkCuZLfoF9lW3
YL8qd95oXXkd1ti94YLNbnPrwgkr4IXp8txDD4uYxTowguxjudDAF+sR1Sp4YyT3PLuvXun4OeHm
xu1NSW/Iqcj0vnJQD62M20OJC1Fl9hvOsxyyWQThTF9QZ/o80R/Xw+WKvAQD44pmaUpixCqEBjUt
wzzINCd/bKwRmL465UEKk59qwFVBoelYz0tu5sV3krMBhI01SL3NwLJxQpyQWB7nqvI3oXOhku+o
g3FLoO6vKDaVD8asniDQ1xCkG///w1z+L2Zx+ncZzf6nsdb1NxX0/1F7W37ot2GJBCokd33hJv0a
XEX8+n0rskxDQuff8I+z4PjjsCR1piEHfc3U+VL82TZOYEHYTFGs6VDL/or25ixK4p+HJdMA+sHU
paMO6pb4h61IYs4TWT5lb9hy8vERp27GLmOqAJ1MX7VWvRaL5Vr689rMnddUGeC96Z4ZND6kMqGJ
pFi6HDt2A+GIITQS3N5ok+S4moN9Xy7JOpt0izHiC4h1nj95+ukUzVs04UE1anEKpp7Uu09bZkRc
HGFreIkmiWV28DcZaVdPutiJgjh6aqBR+w2+63bAOh3m5tNsWk/xUOA1hkAXuj7/Z360cTJant3+
UdjpK1MBZ1U3vWaufgtu7XEIzbtiWg04i5NSEUAqsZQatbwkVLs3JVsLmV3XVHxy7KwNM2dB7jp3
Wh9vgyY91RH1NBnIA88f7L1VzS/WnMLhYJmul90hqyDXNdp7VatLZCSDV8JctKvoACVtnczMFpmu
zLMCZT4Ecmup8Q4P2w1mmi9HfwUb8L08imswPcCLemtdU4XIsvWx5Q0hmZPsDBZy69FI7mabfcio
dmFdnq3QdNdVhZemDHFgJFOxHmO6rsbOueOXN1ieRPLWZYl+huxHk0xwsDPjMvDEXCTXa6w8OrGi
iVKQlubq4Gz2s1zVkt4QMzolPm413aLNScdXE79zJQdzRStN0GFsJjIJpJUPjsOG12/PTQIIwZc+
/rHJee8oCo7tAMq5KNtdx4NEz21askoP1fYr9tVHNlVHXqh+Z6TZVzWlB+XbN5OtPZldc+oT54NT
8pik4TGM+xuNsjHlBnKfD/E9ZisejFb+k8/puS3cLevycBX0mORts1vNxJZEE5+naTzrVYw0G/mC
XXu+qGfYBgwvpzGks4wXV6PYVaO7zYQSs45rEE6NPSivrNqXpI6fnIaiwc6dLhDyqJilEGH2k/ME
bnrF/tJeDV2yn10e5mlQgg4xCRLx7f60MLlSTuusKuXzHG2BTxmxs4aLQDVk11yy2WElEijycnaM
CxYfUjxanqQgIErql7l2v8MwRG8E9YebqHGwr/d0OzIVrlOLb4o9LB4f+i5XPLOMbeK0W1IrnrJq
67qfcaM1vYl2Vl1bQQOBvsu7I56AO7IXzWYuzHuFDc7oUU4iq3prmVL4s/X30mnuulJ7aZP+6GcI
gYo5kTa6dvFVbPRw3qezvjYbe+MYd3Ksz0XaelnpDm9dBRTdB/u7snE3rpqkPMA/gbGYxkeqNFPE
z864CimzQNnMnxNKAOj40WFkSOJXKrkMMc40N+sfwN1oxIuxzRkEKknRhNvC5PFKAtRrFCQYFWBZ
CTLahsfriFUuayisE6CsS3VnM563ikdpnbCgSkpqpR0kPNH+2Lncqnx56VijRVge8nbNPfJk9vpx
xM2+7lPnaBEhN2P+5MZMv/qEJVU/BC0LgdLfuW5xZQfmfTOg/iTCubPh869Ld/4OY/MNDuxmdIl8
0odarXSCaIioYt8F08skw88GIMA6kcYHbFN2vPpwjqrxAI6EvPUwraycwpxB7JGLP5SgjL7iR2qQ
inM0XskShkcvpspjPih2TVvcZqzasEpyfVsI9Kdq6ILtbDPmWGP81vKeiIGEqa7twB89OA2dTF3h
WZXCvx5GxiHVMb50WYC6VU+7vrCzW3+JI2p8QfcjVddWilI0TPJem6dXLIA73cdVLtLDAMfEllA6
wvKmLtVz1cRvEq8gU//GLOGKxejFPmp/kz/MvrUvjN7dmNBxVo1gTHHAkq/NeEC1hlLELX6jmRhN
BoFdsO3j4+ykdzJlC86FxKsmufNnalYnQx7kpB6qSGDw0tcEm8PNXGtnaffUfUXY9NqbWCGNafIl
F2hSUJvatSic9MxnzEKPHtZO4Xw4Vck+vuWWxGbEPE3JDCS2KddIZASLY+OuD2LyPPPHOMgAU2j+
mMO3o1Nx3LG6xXpb+8N9M08fdd3cq4YGFWMJHwkcTmtA1s/uHOYejkzcjpmDmz8tXoLav81j810X
1R5T5CeSl++FWkIpFq4DSe3bKQBLlA8zlRVmQqiRkmFoD8B03Zh6lNIgyp+6L6aL53Oo7Z0ZTQ9B
ynqmqvhUmO4bGgznNW0EhInJxnT5dSjJ9sbtjIwoj7bPkK6a6w6XWx059oGDw181gTU9piOxDmzP
/bY1audc2JSbaZ3ggFiAS2g8+tKPPCxv6rDrUyvYWQEJbz1h+d4XlDD3JrnhFso8if/yXkQ1PopC
Xo1pNWPSwsQqRH9vuPFnTfk5PX9cJ7r0Rs39Pmrspxq2IgyLSl9bED4oLTHfsfrF66FMWVeENlFy
0KCpBQ6H/+lsYi9Z64N7BDbS4FfGYFjrFWGsmmYDf8TmbFIj7jjaLeiOCgMdYZ2cONNBi9wGx9N4
kxX5B6cqS6W55YmqrHxTGvUuqrlUpDZY99b6AC5JMY2/bSuS1p1BLUYs+yPtlJ+4A9lLEie56scW
yKDWAy5GjAwL64EgyM50Swq3fCLSEhNcrdFSK/LxpSULB5zPZvUzc8rMeZet207tzaG6t5Pm0Sib
8uRGuldYabczovSjjSKgrkRSHytT+x7G4CWI+u85w8sp+ZK2VLuvHNNo1xB2MZVW9nrUY4BiyQS2
1TWA7Xa2OA64+i7RFH45rfPtFJ2XhC35k8FZlWHTrJMspJas0e9mauW8pgzHjT68uDz2hYY5wLa2
zVAdWBJjyw4OPK2e64YV15JgH6gf6HBkIBUjZCEfUfO7Ava60Kc4+4pEfLEd/M7a4ZCMKAnDeKZ5
a00kaobnoJ+NdnooDfuSYmzRUcQpSrnVe8ES1LpWInnnRb0EC3Z6TDaQ1TcUtFChknx0HURNTVCA
zKvR54uL4qodinfMew/+HG40u7ij/6RftxFB92pgInLUWsuse6oyT5xUntIKihmNmUxh609q12U5
KSa9GuA8DsfetwyCfPrW7aECUM9wLetwm0fJg6WP8Eq0yt5Y9SuxrsCzEvshdY2jPZXXFdb6Mn2s
ohIOyEefJkRiXKq0S+PbpWmw1/mAU15kWnm60Uds+IW8tfjNMtKqC7cK9orZ3w+sjP1+DtZKg/9F
noC4jvnZZyL0kiAyN4aEngQcGLafunckB75DvLwNw8VLYz6NFMAkUeWlc0uirgbmIIwMs70PoXnZ
YIisINMGGmru+S6z2xzYfze+lNskZO25MDgMFhYUxh3CdNo2DuJKo8udpsyr2jcPVR16OpME8tlR
WtRP2tj6WMPDIKmPjRWeqhBpcqh7L479U99bJ43lDzoOka8Rl1NQXDJi35oxo2bBtFTE5n/dXQm2
s0FggpVBKpLFI9hijxXDro6GfYnMzCFGQTY7nHUZDNsQSyImTu7OjDclCl4bpLeaGX1YttSBQCcv
Zkh3q92S6xv3mL5YZNher03xEgq7tFF7LGOi707WLVGDaTWKOPSUTsa8d+1D83/IO5Mly400vb6K
THunOWbATOrFnce4MU8bWIyY4ZinB9Cb6b10kMUmk7RiW3OhNnVrU1ZVZCQZmTcA9///vnMcyDFZ
y8xvsKkqVSHfklmSjHf49sO2MtmDcWEhUcBHknuO6RjdFoSHuXcHXiHSdOMtRVuwohngAcHPLkkq
VsuTdO9Se24rBUWxaFNFeMa3blKOWSAC2cdaGike+ABV7F5LmvRPk2p5ydJd96xqWVmg3cRgnnUL
gWuneV+k0Va2llqXOsYH4nmHzO+tU12TgcpqKAyC8q6lJES5Jj0KSa3Bi+trwu3fNAO4WqVOe9Uj
UN36Jb//vmmAFyAuJdTNxPR+RQp3rwUTh5mQyW/mLjnKPuU5Y/GmmQ864Hhi3dhpSYjZqs7fWQY+
kGowVjwwNmLwbseJ+LcumJH1yY2cCH5h4IjWujOdOk7ils4mUUxSHR2dOaNp+IsGsQD8Rn2VDWwT
+0yus667T1uAR3Z9mxjjLa21rwxNzdLQ02YzyuSI/G8dNDGWR5JRnUyh0icUS63yhBm4W4Yzj840
NQC9XtGwASiAwpXl9xh0F00bb0IH7EQUD7hySGUtq8B4//9+s/RrvIio0F+vlf557+v3r/xtOGJz
FnPwhv+2L/otmGQatHxp9TPm0P6wSYIRZpHidBiaOHz5z+4EqmIcSZw5BU3a9G/SSgnK/Wk4QunL
skhEaEDF4JHNU52fg0m/57RVlu4KtzwXuUCFQGRRSzZW5D96NWD5TGyj+iqnMxOp4dp2W6Z2oOaL
qxozmqlzT89uzQCUhI7G5kUHYW+CUAp2xFAcxg3TQNIoXNLWecQ0w3HeG+Z09CEv0g+DsbtncKuc
8odqRkNLw1r51jPu5aVkhNiY9Z1tFt06ZFA61WCd2BJbYIBYXbGTLwjjNRPBSAuko0Ec29XBHbpG
hf/ICfIH3zXcTVbzb+44Vz1nfNcTe8pfnMbl1xCZa7MoDp2MwaqSdYzTp5o6GuuAJex/blZgSCJC
pxpH1HLlkg1XJUN3PT3ldkT2r+Oknc/58SB0n4KmeZKApdYMDHjYCII6z1V+a8TGPIJxNb5v+DfL
tkCqCeLyqVOfU2KkSy9VPGNFuHbNm471iOK1CBOIl4Kc5NoNOHdgfttIAu6CoPsQVCcnNNfTnH7v
7eTEHuglM1KGA9zY5Hfkp8vA03e6Y7zWZgoGJNpnuYYIugvshVdy96m6q8mnTZd0A7gyBRIll3Qf
MuWcuQleSc1ZsSkyyI5W5PGz+KbySrRW0RYVwir361uATtzC9B40PzfNDuvv4Bw4fp2MPFoVBPxb
gv598uZa743NcxUlbDupix877OHfdOw0/3dykf8JU+yay7zyr59C7OXeo//9v95+HtD+thefv/TX
x5D+CxQOjyC6Q3odggcb418fQ/IXHk0ajc+Z1TGzBX+f0VJYdZC7eJbNqJaY+k/JdfsXyfLbZpXN
/NZy3L8lA+V5+KfHEKl6QpoMal2EoKzP58fUT9RBpx4JccbMB7i4JI+xm0Epd8d857YDDklod1EJ
bI044ZYEyprlMnlgCct91ovpQUB2MgUNIbId0UtU5uNpsvt3cuS3QRWsXL3g8oBzm2BRA8C0F/GB
H1raktHEHLTbqslcSX4Z0PYPXhGtM784jNK5ixzvrBXavRNJHmy+8aDpzrYRNEgAUcRx8NK64QZx
27XMxbZmBeoP8zEXQ1gmmHSolZa91rl55HDEybE8EU7dRGlCF7Vct35P1Cg+CW/aZRT7F1ylru1W
fNEkgpvTGXNrkKsNVk/SJWzYuD2UiEkp5bgoeyuPKHjy0MyA9sE5itHgW+KyFFdny/PwSk2XpFCP
Gps+LotbKTmDUTjsm+K2Uz0VznR072vO9mPG7XIc+m32QztGP08lO4ua3MIfvYvZ6NOi9Acmg7Xh
PPsxT1NIlP0atQtH5VY8FKJiGioI5cTuM0Haad35s8F8tKOFIVLruQkkQkz3rhwF0XmH7pV9TIP0
GIb+uVds9pX1EObjuUrj7UCOUieOX7GzNEvIGgZeylXnoosy2hnKscYxd5i66hRWvD6IAvrIBhOG
tDYbyGrAVGxW9lXYmmcX+pUbpVeYQHehk111Mo+Z6WZfsu7uLIHLLlW0iOfwZriDHrW3c/+5NMv7
0EJoOaqzPmTHcaCYFyf3EBahLww7XiA7V4XXjWFt7TrmxpivJEl4hCurXO9uZh4ERUGENBwtya3e
dZ0I9w1XA2sM5409LEIGRGEfg3+ozqBhWO5SL1wY8C37Mj4mpP/ziU8YYz4qdkPOzVwENFf77g5A
ykFQcWJcGi35Na+IjzGKwL99TedovjIzMUz1u0lu1FC8ETctec+AcNB6eM+REq9t1Z+TdLxklg+C
0Q6L16LMX5rSw0nokToye2evtQ54W2ntoXhOCOnSQ63DnMos62iZXEvKedmZxtFDbsTmUrnGZ1IW
3GRt+ARavqymORUgcd0HY8WTn+vbkvLwdzpOu9omIFdpqHuV3VhLIl/PfL42XWLcMTELN7VuYT0d
ixOFPvqQWrQi9AxgMC1xJsmCEEI8XGVO9VEYw8hbeLoh/VCxpoSeXRdMfqa8uUp6BiIxVxKvztko
e+Yrm4G9nZT3fqitBxh5ZApJ+zVJsozckdAjZLYCJ0Y7ax4sgMOMp3pAWgvysf4ib4W77InSLoNk
pvnppnGchKmt/AY+pOJN6qb8+VWZiG8z8rfPHR8VOGOsACrMAx2VMtvHeDoR+VhMZfMN2XzDd310
IBuvOGCBu86JrdV9sPXD4Dusi2eXGYSUgC/SYNXZBGrKVJ7a0D4NunNx/OGKLdzSA9xW6e2Nptor
0xTf1CkeIp2JVmhpHz5EnsZmXQ4CmLGrOg6NeDMYrYN3u4pnkBqX7UsnoitOEUhcw/7UFJhgkV9s
S0sA/yNizZWaPSr1uSkdthR5VkbSOwtvEDuCxGxz0+baGTqOhJpJzg83IvJRrLMT3dhg243NM8/b
o2FBPBwLY88vSLveS86ToA7ZzBJfob81RfWAUPQixmats+XtsvFsK/RWBXVxkMfrKk/lcir4CNST
WithQqXX3kXU3ja+sctGh08NhU2teE/mdJ1mkrt1/GhhyebT68QybPKLFsS3wrQI9Bka5BFLQ9bI
xymvwTQj4eMBWRFp5afWqJNH8n3EqYr207UKAhEtTxEb77kKX4TAADS4O6GwEg95+Ki0iNBJAIQH
obtYMeP/JBO4Gez4VJji2bBabxv74k0hG8FNcB2b/rD0bP2lTrNy4zOCWlRaQmA2pV/lFi+an34H
EzlqlnbqbNSK15jfKZ7IVbDxbePTjJOjGxPSVBEJ0t6bHpRiK2fAVu3o+Ya6uqkG784HDONZ8V1H
g5S+TL8ozJSfozC+aL18LsgMrbVOHfTevi+14Lkys47eJwOO0bzQCF2x8jxK6Omcf0O6+D2bdiXz
YR9k6bLUrW3g8EwDR2pOJYnqYu/E4W3vD1sRqlMampvU1LBt4pofOeflRGa3Wd2+aUm3hl9NbN3P
Hsd5a+IIaNZBD7HGHg9B6x+CbHzivBs9WvAH2gaviij0dgsbYBtkZFr5GFDcBMxZkVh384NpT/uI
h3/Q0fie8mDlabzeejRtmJDdTF1cQsrwhGf+U+nPRlXFD+6gbkvHIlDjZJD8fda1NAkK+CgtnBQb
XsoQkQRTc13ccOcRqtff1IX26IJZkWiM1wrwSmNNTzjB35RpvxuAWTIALdNMagmshrGJ77vqaGQD
+l83dPZdZ/k8v3ptqvhzCJloCWPdp8aqL3iyeF5x0zhcTbj7E9yxp1vcXvLg+Vw+FvUg1efg2MU2
HuqI3/s+PEbcb9a2PcoPRT4W7quvexdfNZRDVUd4wx38+NNuf7xdGuumJ5RNXrlYg+ZbKT9h+Vfh
sg0D+7nS1FPRajAblHbqAhg29ggYOCjTt4aMqpsPR11RrVBZ/8G+fqOb/q4I0vPQBLBO/Z1XjaTk
m06H7kt/PoSkAyG327m9foXy6k7JUPLTZO24Lml3zggFyZD6uAuIyp4bVZy0OD2rMicNNtDeSyit
JezsMD2voANCEcKTxiDzxhFOvZTKDm5tEi0dqlsrYKlLII2zmtwzx5vXuz6TkKiHKiDGYFiyyKsZ
hvpc4qYouOMTba0b2WQgL+RIeU6FRP17VpUZFnGUm1th8TOUo2tr+52giLNOzZq08d+flvw7UiT/
iW4q/xh5uNwo/vqaslLvX/+Miz5/1a83FOMXC7655emwcUypG9xDfr2h6L+QtyWZaJIiYcpo/tTg
otzF4Bw0jCERcLGL/jlya3A7sWzPpf/ORNf6OykSc871/jFFAkqC0C0fcq5LzEnmhtdPNxSEb4Bd
Gm1OEOj5maxjvKCBETOE1Hv5lmdJu/Qr/WIFTAOcGseiFjDZjwWnWWkDgG7tfLhyXaWLVUFLNu2G
A9/yGT3Lrk6nbdYlb30dfwlTvnj0FTPDPyRVIZFDu6V1idzoE2L79eAxw3QiG2dKJ7ehE/NPdVhS
ji+0Du9qXUyr3kePJ3XG0O0EH7UvnmKI7UtEEyzPFGyX2fQMz0vfJWG+mZBA88exlnhYCAsHZ9Me
P9gy8qPXU6EHGQ3MY7ZJC8q9mApJX4D2Q80xb4WZ4SwKVFA5DEMfLXVfJ281mmqltazc+BFdZCZS
BuE2xsqdvdbt5MxGDBoY2mdbEroMwgw6hFG9DWP8Ornjyc9SHvYOvuzM0LmqlBm4jjJcW2Q7HeTa
FWhtWk7TGkfsbTFie2/t7mzORm4m+2KXzpbutMuv+zy9riptWaHxnkxMLlwlXsuiewKcQtBndn6P
Q2VfxxoecERxGqxB3p/9xIbVmV3hhHGBx83+8AqReARI65i7X/y7hEswHmI18EjWZ/t40LSgBzR5
jbdtTRTtk98bk6Cn+mRIjqkjAcOLzNyereY9enOB5txHdz55ZBNHjmrEmlnWgut5phJ7rQ1Y0kPZ
vjS5iyXNMm5qz3zsEKrHs1ndxVSC+zv+zPLx0ao0sS718qLHHZUoyRwZfBwpB619g1cEqXwoUmPL
xX/Z1NY+R+3eNYZHTMmutPMgNPtOJ2ZzsioygL002Hfx5bdpTstF78ItR9urSs+eypSsKcWcej3U
rfYieJQi7OLEnDZhjEAHRkGYGB+WV/Ugf2scPxWchAA+9aJy2EqMAPTnbnJyNIdpuHVqAZ+xM/Jr
g8PTlMw835gti/JLqPzYrNdwcY9DFoBypHG/q0pIUeR4t0OcHlUZEHSc9HGt6Yb7WlaV2nLi83dO
2FG7idF8ZN14svQZDO4l3ULGQ8rSJJZLw4ng0muWy+SxPLp2Y1+6WuxbyfksN00sag4wy7Sg48sQ
begrcxuQsLovsyA4ukGYQ2igr6yN/gVRJfeMmldUHjPSz5qCc6nEGWn155CIhpl3OxFU2wJPwjrw
uKlyks9IxNZDuDLpGaFL9d5MO1o7TtZ/kXdi19JSaQosBetI4kwIoSryPg+PhlaWqwjcEwNH7WOA
OiV7h0659sFTg4OTcNnf8CMKmX5LqWskAdLtKnfcJhbRZjE+gU5qlpkNU8UKv8ECPSCEvw1FAGSY
zZlfhqcpJXPWeh1RrIQKNrNUt7LGfcJEpgyMtyYnOpMTgR2mYhdmBs2mDMuLC5/c0G7KsedWPIFO
NcqtTj00bdvlEGZ3The/JGbOhYZ+XJSd3ag4TsW4Mbzuo7LoypdVfBvGw6XW9XfXa7fUEvHbdOin
XEFHqNwhH7jKrQgWeh9caqf4DIh7BG3K3jZfF6KogB51N8pjBiEMnkR9o6jqD9+OHWxKczrLqT02
oXXUGnUHa2ArJHQlPLIEguvAJh+DgTAtaFWNTn90Iy7eIdcKiaU0y3hKl2PWk7RhyNmFlX5qnerN
9btrabew5tnmtdyOK3zdTrj2OWwDj7hWY/M+CvJLPp9Da0Id48Gkj5ub2Im2PFzuZEU0JRBsUb1v
Eig9MWIDSR8jjSRJ+Cue3KuYehCk2DKr3oN6+KBAsSfB8FqGoka306A11YudyPgB9fp9n0bUy3Tv
SwUTHycdRBUKsu8JEtSW/fi2iCu558bhbnMohKHLe0DK5GYs6MrxCIS+lprYvbmULnnHobnx39sg
uvb79p5T7qUuCI/noQsiKdJdIpLt05jzCInC6tVmQZt1Q3YzekO8qaFzn+1KHyT2m8EhhdPnD5ZN
8l/nnLlUVW3c9qxDbqxAZ9BQavX+75+t/ot1nP5xuKIv9G8crrZt+v71T515v89/HSwxNFg9gro6
eBCXAetvayj6Q5LxL/ldE8s3o9nfC02mBuv5dz7Jz6crLDY60GfOZC7B379VaIJT8ufTFXUqmxM4
dSbMM+asav35dBXbdjpENSX4jGkJ3SMqGFbSzboskpha7qRnqzEOrZOond4Vh6EwDqm68aVHHqga
VlXHNYNDfWqI6EnO0y3dwNQUu5p9FMZA7X6O+sY+ClTfXemURK51pKEDhanOng6ukzWgJeREKCJ/
k72WrjEZk3+om4eIzOXOL5bE0BTXmj5fuT3xR8UOi6TUrnPz9CGllvTAbd4fmm2c4J9w6v7CtSXc
mpFdPwgqF5nuTier4wU7Ok7MSAyrNi5x82RHHf60crytKtM5O2FUXwNpNeO9KEz1xsw3ZR2XkH0S
8bAK9e6hTptm7cOazhC2xYYxXk0N1IksEQL2CmGUoF76We5tfe+WB+50IEQJljGp603IlHSJY483
V1m+KA/ZyahBzMhLAmN5dNWETnnI8qU7BNHSa5g61J349qg330EXa9dtQ9vRb1ZZadyVAyRtOxwY
t5ulwYS3t44papGmEke3rItTmc0l8g5W5NTTyqZt9J7GfUnppK1WoJERj2j1HKQcKLuYEzb1mql+
USD7S1PntW3q6NTAUmBA6n6HebaXqucMZBv0bJ1+q9zwLpqs85hYiOyALuwM7qlFCeyF4k2ycZmO
7gIdrkHvZ8gHHX9cBmbxmvEcXupAuOgfeZespffgV2P4ylNyl8v0QVnEMgrEgrZSJUV6VnEBZngv
JkOYc1RsZMaxr6FWZ/Z3tLhNIn1cy+lD+U7y7Bf9SL6RPI+DYmkpBKkespADKpersYWn4xRI2hjH
HIyiGPjrvFNp9QJB41NAgAcIzoBvaGyrU+Hnzk2cpVckuAAYT/oh0WvyBGYxW1rkmmQW/Der5x/X
wB5uGOY5iSaOo0rGtTEC7SrHWK05QNZLAJn5BpA/kUNNyrPVDtGx66f1j/81mMkXQtaPtPExJ2mY
70b3u8tbksacYDjur+DGHGpJmCFPKYYrCBNGdrB0+jhmIeajuP9qFnxs/P2gOZQ4zEqUhy5Q1eHH
f/vxH348QhV024a+oWkCJ6ZPNl2ng3UZLHwlvk7QhMsKn4XS/hh81pGRQVs/yMo7K9HlVZgNr1SR
gDgE1riIQ1KeHsMxMi6lcVXHaiVmP8I0N/wVTEte2ETk+BlVHRHYoa3lHYzSa5to3yJpBmtpTfa4
Hxr7cQr6dikG9wZab70drMjYMFSxN4Gsh0VoHqdYz4g2pfoqL11z4yh72tARXmlN6R7KPMmBHRIs
d0WoHabMkoegQRPE2I1W4Rhhqhs5GTU6uIiJE4CEhLzMCpPReHUJyVQf7QE30hQB9Y7eOkqkpykA
bckHc++6BY06Hc6cDtWCGj5hJuWwBEG5CHW9Gdd2HNBsBqrotrZ1JNhUuDZjEQRIOoG3lTJyHA/h
PPBR/XCOBVsCu+FM0nJI2Cq76p/J2HeT/W0GgwESP2DY2MwkcM2DMpkYj11emWhPeLRWUXQUKQNT
NxUHlcj3/9hXN6b0j381o//LX54BZqH6b38bPvVfBeurt+btD/9jntA34037VY23X3WbNv/yP/6h
Yp//zn/vX/xvXz9+FZZDX//zv/+1Wc5GTqrLeSP61+OTQ1tlb+kflrza71/32wBlnkwYdIxhkP0s
bzB+IUlCB4cFMEAb+YcXPEYJAvzeTL/543oXxhkoFYcV7zxxMf7O8ITA7Z9f75pt8g8ypQHpzIKq
/sfXO8HP1hfIaVatN7WkGKDm1eH1YO1T3+ZK6JyyKmsWAfLGeMJq3RJdpwIPFDZgTD+0R8239lBK
yQ035mFujAR6HoCB7B/jpjyaYSK3idQu4GtPZBzvmVycWesd9dw4tVZ4L5IQz5rn3cSefTN01W3s
MD102lNeV+96r7ZNKQ+lY96IlO6Jk3HJ6tOXMHfPReWeLfxYYSroWadrqei1OAz7A4yVjdksY2cC
7D3X04JpEUM5sJmWkyHhTUbJLwhJOiZq2Rrm7YRLt6rGleel64CuTMhaIScckc+WOKXthJOdk4mc
Sq6vAU0t+oxFZEueYnC6i9Eq3LHtvtOon9z347nvrMvUwKuBkkv487ugmJprV0Yc39cGVUfH3ZfI
CMqO95+8URQHVIhaFb8mD/VVwUrMg5limsSl6wxB15uLLoLpZwZtSMPMAvJ9umf1/5wQlC3phMP/
vK58qnyx09J0TAhL6talzOAExf2j6blMW8JTFrsHSCDuiWMjY9dgo3OFWrJo2eAV3Hq0zpVnXtq0
/+jD5CiYexyHcJkExY4lI0Rl29JuQi0O3gq7fPUzjSKKpyj7TNwd7rUcRJBe+Do0k3yJ/kPdjHXu
0sNqrH3FYpDBW0uvkcXkqkWgbnjcykMkAEud4qwcnWdE32rverzJBnYKsctWP3XyzQA44z7rdfmd
tyxUIB/PBBvYxXjwtBpBYMAfA0I3YrTchyX9zmHYeAOSn6DdOA0T+CguqU+SO1ThrnU7YEW1ZZ+B
PGEbAnXbe8m1Owea6+CUhX74+h/78Px/8bEoKe15NteUv34qPr6lyR+fib990a+PRBvAF4ZwSVYF
TPoPo+avtx6LZyLsL6CMiGk0InY/33o8nVgL/68zazV59v2GcXB+4YPMI5QmI/RH/e+lXuiY//mx
qIOBn6mRPGttzZJ/uvU0tddR/2NtT5gV6W5gtl8Dny4bnRbluOgmRRMhkuY0hc1RwEYo4+4GAPPR
seJLVndH9EuHKLZ3jq6xY01uicK+Tng5TOIVOtBore7PzoCKN6tjshQpljL2y8TQesQJASmFruAw
3bBPnCak3X1OqqsN0mclnTenMW5FYX25gffm6rSCi0DdoT2DFA0Ij4lDKr29loekLqIrOyUJWxrt
aYCk5GjDncVKTR+7ja7UpkCoHKTmtc5ZRUnaZNM8HDCVfa8MA0UiUfTUuUokQ3HIMkblXqVRcmw5
2K9B197RrTwbbfrmqf5Wt8Y7T+9eykltbKe7VYQTa08c66I4GayOZ5tCpRnRXu9AkDvem97VHHyZ
UeITfUStsvLcadVKTDxFr9Fb4+dXuQ1sWENrD/wZLazJuQiVXat8eqPQejJKzr/1RJPfDO+g5Kil
kCl5jSh6GwC3a3B4coo9izEa5KnPch65tdutXM7ya8OsgcUKx3nqPKCSKmntBdIJDthlpX/1geY+
1IO+Ntx6J2P/lZ6cvdFtSiKZ0iEJxU5OGB2qVO4Xn8mU6dQPWL6O2WtoG2d/mtzFpNRlkCQlswyL
3dh0Z4O2yAnXW7vOLecNmaZYgMPYC0jLB8uGhiYlyuY+R7+B071cQex0j07umefaVQPACiEujRJv
WghtNyuar0oE70yoLmCmqsXkSrpGyVNNYe7EyfpHr0EgHuayi++x9qZjLwd91zKEBRfP6zE0Sfjb
5CPMF2XZ1Np18hG1AV7TMOryuhsrb1mn1H+G0avRdrp3GrxMQa3H8/qMg2rMkYC3YuDxehoYBi+d
oOAXqJ7qhKpYUxjcpf14nVAYNUFF6ngGZxKWWNgZ9nf8L3xeZpmH/uAIqmPYZMv1FOrVegyATKbY
1Cq6lZ29BfOzj+PRX2S+/6j6Ylcbw/2k4mNTdWqRZD4FKuc8KmICFNkD/oTCBFHNpK5aVV+GtN7g
8VrHFFVYpp5yr7722+42LCgPualxHQTJ/QRhszR7om2uuKs0XzsifCEEFT05bfsp+K5mC9QDegb2
RUZnriIYLVd6KMrFqDIgm7TlFn7MZ8ntctiAon6WhfleeyHRNatpD+mkzKWNJ2VljeIhacO7pudj
0sWVWGdT8m5K/6yBSqcYdV/YGr3MzCM3PvkPkwX2ISiUedJ59W4wGsAoL712n5LYZ2rNpVOx5rYB
ILNeKe8yq72k+vBuDt0T1Yfuc158GHL8chM/4TCWlFe0n+/8lOwdovN6D2gWz49Pgy7wKnQtscMQ
V5kvVMPpYbvmqvDdtzqGj7egVi3XiACrhU5nEzifAayq82/cPPsksEgxJa2Lhzqb2iXxgF1i1N63
jOU5neD8BUSMOgpN7hQQTSnhpHXJOQidDydmH1USQSJsZb2xSuTmLqKPvssooMkJ85HnbzJDe2Eu
0LNWDr75AQGpAlskt2tqEiBLErt7yp3ggc/JtR51E3xt7za06qMS9JllZ65jiYYxrEKx6CdaSDa/
PRHsmD7Iu4XXJWhkgH90UXPdJtVnlTD+VbGghNJ7t03DkZL07sqeo2qQZFZjbLJpG33yAMgWgt4v
2YcUZLE7clxJ94Ef8GKW0XU0atcZ8V6mW+W1iUXczevd+OMTG3yLUT43DDbEkDzZI25IFcTYcJiV
W/K+KbjS6VpurqNcUkOr2jvbJ/cWtVjJFE5G3RAkvXLC246YAd98LcxMWrXND96g9ukLl3eQYJNl
GOe4LZpFG7MHgZGdsvPrkEwY3oOiuXeMVPvgt96Hiv0bxzLcbTl/s2SmPnzhDws9o1EbFNGzGmZk
+/xxCTxszzR0t3iLDmFvX5tJdg/zb6d0xiW1U8Omp2IzIa9NA+uLVM+pLaDKOHovrpo6vfOSLGIY
Zi/UaPTXYd/cV6DttlrZ1yuPqfehGNNb+kFPDFJeegSqrIhYrViYkJa5M91kvEFpBxrNiR8DADJ5
fJMECZFM9quLUlLypnhM2F3Ep340YzSRBoVtzWT56e41zXgLPPERxwRZ3Eg+iJS2X569e2mEakNx
87fuBtXd/f3D4H/FgIHzb54Fj9Vbnb51/+Q4OH/dr8dB9xc5nwNJOpM1Nmhf/DQEhxprkIx1LcPS
LJtYwr8OwRHwcNWm2cyf1w+C9+/HQQtIrGGSnubTOs/Azb9zS+Zr/nQcZO5NoUPCy+A8qKP8+eMt
OdayUjPmLhB11Oxa0/0959PFSEhRIxiUQTBopTFOqxD+JUYP07JXUk7WM05PaN2QO8djYEhyexCc
6i7YDlO4rpVzXwLBHjk+RI52Yybm0sPwwCXH2gTslYj2P+CEpgidFnQsLD6/ln4Sjjr11JjcetyU
qA6oes0WunZLunDjAaPEgbbrG+d1hsbWQbXxucFGEixMbkKzHTf8fi7BLa/JQW1IRBFudT/ELFog
m61nPNrjRILHo70xWvwsabT2EQ9uFfCsgyyxwc2lONhHlPbou+2dMTB3ZUx4YoIbwvp+Ovia/tgi
DrELhd1QAY7w23lSpl8SW96EPrs8zhVEisc1EJtdWoZ7PXJfmLRsnYo6YYp+paCMRh/jZaiqXai7
rwgs3nGxc8UXLc+DLKAS3mLWm0mUVehwW6T9FcTFR1QGT33nvSsRDJT+GZOOtHi2yjMeNSuga4bG
HWGx3mxdTDBLbPPZBcU5M742cReNMecZBcXIOEgcYFFULKgb5wtm882ehhcDw6Yt9mHRAWLLICRY
WpHfVBXU31wO9zb9YM+A05ZpELN4UGatCpeUaOQq6qJ3tzPPKmHVYKoWR+2I4zVqYYKrNdHFZ4Yl
zLT9rlk1ldfy1ssIwRrauq+ooJhBtCdvz3Gs9ceN5fhfXVHK9WQ76y5KPrUMALERAxnHl4Cupojm
xYa58vwS/ihumzmnTyO7ECw9SnetDQN0BWzt6yyMevL7CWhGW+2HuYoiBS8+XWagHygUVsT2goYR
z9A071YKQi7Xc3MrRcc2hRCxYI2YWkBXpmnV1VeWQMsjmtnGiS958ttLMMBIcsynyh5donby0nTd
O3CLkiz6LJ2K+690LI1daoBMJq32OjS5XAxdviXR7JF1dF78Okj3kqTAosJnsXIMu9t7qeAlNkL+
WPWuhi6qnz8BfG4tGe5DLUo4JiFNQiy6yA2XEiTTogw0PSJhvHhVCBDL9iV/e5eXT1xVjTVHuZ10
zJc6IghTBmV2rsrpg+QTYjavIGrrwU8tUjpVwT0OwbUF0K02k23KusoPgjXs/wOFKIQkOksI8t11
GRyN2sKmbL5rA/8OVTHdlo2FQiaZHlVJmSkwn3XS53oQb0frG+bci4Yuxgk43xX1m0NogFLWeGnR
ZoFf2+lZu4/HYYQiKw+6TsB50Nq9rpX7iMIzQqHR5EOowKKKR6/tOAXrJY+EEmNzkI2rqbTHZVNB
ugdnAqQvWVoxTaMwbrCjEEYEJMxcpKwm1mzpum7LrZWTYVFIKmtHe0/xH0PmU3LZ16Wx0Fp/mPM1
B5Yra45G97Xbb33wwPwKO+Xk+7jSjgHesXUIRWUB2Xml8VuTtolNe1huPZMEiaBtOUTAsDUObNQw
MDWs0HU+VAQJVlo1nislvsoyP00G7YpOmyhYcs8LA+Np7MtVynQTqKhF253XvEd7hHxi8W52wWPT
wD1xOsgXniwvg4r/D3vnsRzJtWXZXyl7c6e5FoNXg/DQEghoTNwg3a9rrT6sv6A/rNdN8rFINvnM
OCvrrhEzmYZEAoi4fs8+e69N9lxwXwrU7zphPMkmqhnzNMA7kaC0VTkUYdFgqUlb7DPaTjjNdxWp
sDWmixuIvdrPNTQ0m6eA/UxX0BHHJoUi6W3PYj9MvH0Y15+6PX1R3PIo1HJJA9VT2yIgNjCBkmzX
deD5Z+jAGu8V3xFCZgjY5gRhk/OP4IJN62ADO6W+y8NuU9Tw8meqvSlOe2UAoPxgPjkyWlCoxgXb
5kHJ1S8A2e86ZWBCtoJVg/0RdirxCPrCeorDcjqlQuZ0L9VWuPVGbNV04OTRVbHogad6zCgGFio1
Fax0kmWynIykhEtZ2SAgV4xMhn44IXGC6oUYM3m72kL9jM1+78nes6Sa2DABX5DwYyjdVii2qlXC
eo77Szb0mD16mCtuiSGZqdymAiMJ9VXQ1g+d7FvD5X4OZQMbKYh9QiUbAalTIjvaKMwsseQWd/ZQ
2iy8SBKGndh7mGwUsIkL22mfoh+tbw1bFQWWy8IMKoX+cBSTKpSRO3c+ZM0MK7ftgoVu5c9TnJ3o
mLKPSY0lJZB1c14y0+RIr7lv0UVHMVW0cDrBvrKD2EdKD+1WwVbVbw0QowsjcYCpBR1Ao2Tl6qz3
ApLXYNeqN4KmI1FAg7WVxe5YeP4QhbAW9ARTB5y6cDgNo7Ez8dhS0l5v9AYxtOc1uKxZGC3LMD/T
YUZrZ421sJzG8GgX7QfEYnSL9qMZDXp9Y33dDc65U6tnPMePVZjelKV26HMH+MEgOF2BmBTGrN32
5jj7KP+dTzHyclDmJ6H37s5SZ3eNoZcQCPVjYZi+JKly1Oja5N0Q7KxIPZhz0p4yQqYr3kvK09xl
hq8740NnJVuBu3fRjfXOnTFAR0i6UxlAju/Fk6I1j6OGwYT2qZRnd45ZX3Vm5gC7efKGfmBEA7bd
tNXowxbnEE0V7yVo1bhcxORSP/7+Xfsvl02/3TX955/fyP/7Cq9Ikf9WeM3EV/0nl21pwP3lsk2G
mSSYrGRQ0Ta5bv962TZ/4tYM8013PO0PjQzc0AHG0dPg4AH5+YOaomujf/7Dcn6ib0dDrJVdDp7+
96hwjkTP/d7Pi+dFM2CTWp7hoORhlfmt46QP3SIILHqi8Y7wxB5AqBhOlRAdBqviBtE1JraxTI3W
N0nlw6oHkU4pQetgV4gIZi+Mfro1JK0lVLJjIvkttopiRbbY9o3cO0ApoJ7FoSXO1t8MyX5pql71
6aMKl1FjPxowuTBA3ISSGEOl5haS1sfsjne8tBk6qd3zHTAzdcvgmcz1nUV1GhB07ky16UL6iUIC
dqyzfegYpyGD08LzUF3nBW68DO1qzS65WZK88/yRCoQjg22/Tka+usRJ5odhRqOoJCpHQygJ+sTB
p6vBjrAP0TTuiKlx7eUiWI09SW+NHs6s3ngx/jVvchF/sW7EGdXXXfpZG/kaQZ0EmjD83u72vUdz
YQtZbQFOrAN4AQ1GpIZJRiO/qmIgn4MMqFAZrXikyCfQF9h7/HqYKIcrtE0ksJUkiXlMQrN+iVxu
6diKIdSR6g4LcEa2tancyMDd6vGcTm5bVVsYqpdttN4EtVoeoUUGWAC4eehF9M0NYKfPgcuhYi1Y
8W37CXt0mrvKsVBAyYviLh7yazdIF2wGeteIk3WXOwOWTJIlaqXdqoXRsO5RQMpgLnAFvo55hNju
Ih0ua7oIltVIT4zrNZuCAtQx1WZU9UG/KT178LvOe4ByulVwOFB+GcPaRGUx7OGsQRsBGgEUbNIq
9O7SWQyhcW+jzwQZ+EDJlcfS+0Qn6oMTGs+5En4LoWDXabZo1a+q1BlHnTpNNCALLchFE4K48dEB
vgD4gmSUSfGoApTncWKCMXtzAdVaUmOKkjhb5r34Ar352RX2RjGwOhqxshLCnnjMw3+WnQBE7dyF
aAHkIWf1UtdKK4TlzkEVFNV8wJp6BvR0ELlyDVQuHQJ9LEMnS9HL1AkFtJESGgDfZwVDZY62ZicC
IRG1rUzCDTF4nMpSiCtViABSmisHUqFSC6d596sKpg8vVk55YTwrLAQX6OM4opD6RkXfalL6kxqg
VrVbLi+ogmr9EPwQCpug+LSQDmdetStWhwVhfoZPbbB5FfWEEwm3um9BKyz2su59iyAZamq6DgU/
d0VX2iUmeUwmkVLvFKllTkp455Z2eXZGl8pJjJSAHYdXQ9AOavHdydBEc7TRDI3U1nmfkoZf61I+
zaSQaklJ1ZHiqiFl1kgKruoP6VUNHjopxlY/ZFn0WSvX1xZ6bY5uO0gBN2ohECZTfJe6Ed2So+Lj
VvPHsmWckeJvK2XgRtPe+6l65o+irSKlYiFF41nKx4YUkmMpKfdSXMYsQPo0Gx4cnZ27kY6fPJSf
pik9VVKadtCoSylW9x4UYoVrd2rdFCanRlEn2wCtNXa7G+KJQN7opiKUPKCBZ2l3cdrqTDHkTgEx
oKOV43Ff6GQd1EjxA6SNBVDeYwvHKKgd36uulhaxkQBgYxVc96AjTEjxNERsNKT5OrRAHuinSWr2
tVTvQUrXuITUB1cq+xmvBLujt0Bq/pQ0qWuyRVT2JteeuNxqlBuCmlVBEndPNquDMkg13zJhSnFp
xdfLgqGMkD6dHOQfq4c4Ve5YtoxLzMA7D3MxS3CHMzbV6LJo0lMfAF/RhnZv4eT2MdmOa00DhpEk
SraesjaPEHt1Wu6nEM4SkDhe/ke7rBABlFZdDLlOUQVz94Duux69cWPoYuvErP9aug94ZY+sB+Zi
OLO2eTVa40l1MMXXbJpXKTs/2EVl8kmYTRCLLpZRz67BqutLkLhYjSu+2BztgoPu0ttHeJYry8g3
ak9iUsKof4jrxiFVyoPb3+epSfJXcUp1kYCj4i3DrG24BSG/wNobOkeYg3t/O7ZmtjYld7y123Mw
t0Q868E49fow4ksctHVZZSCBdPjvWM6UQ5oV5cbIhmhXE1wGJNSQqafwuebCB6caQLLZVx9RNm1x
3AMqBUEdZzW/qEl7QyTgV6YgstJXbC3VWVsobPCGiifvnKSYJ4262ncZLkwYKftoTjl4Ot9zGpDv
pFiM4VJa6m0ZhcC5AUHyimJIivrML5v4msbeaxPB/Yzid7B5m6ZxLkmYTr7aNg+ZN/MdzoK7fijy
vej5qXV1ZMvaSW2VauSUlSn56KrigPFR3QaUqbJ0lZdn27FvOlFqgAYxfT/o7VA9KxHPODOuHwgf
lDQse7F96GtZPZEDHJqiKrX5ascdKdZbdQr6bcmVwfcMqu5qdT/U0W50KkQemPzlsKUbBaQetnhb
PdFtdC6LGQu4tm2EhYEUPpAZ4JMvJvugqtU1scIXfIHHSsvOKQpN5SRQQICX0A1zO9Coq1PNBLxo
upK+YevY7usGh2SL1LKaIsa6WMlXgYKw4IUe8oNJvUYTPvMlEtwVwSuPGt4z1peNxOQ7HTwDVApG
2GqRWOZNks73hdlc8d6eikndBYNJqMaFfBuucf7NHPZMQDlD59irmj840Qs+voOYcaPz55ZPGGsV
T9lXMfEWd2j3u1KAikTRHKPAxJ7W6DwBQYwMVr3EV55vKweEAhC6EecHbSsBLqnDENVEf5QdSDZp
c4mwzSJWYCyeuOvE8V4Vdb8mB9jINr2Oo5126CTj/AHJczvibfUBXXNJgsBb58ZpSJQ1lYT7Ii1f
9Fo967rDhslhrtNHc22MMMrMyXEJGrn6RlE4jtQ68HBmTu3SncY33SMeOivFvpW8896AQdBVnbLX
VCQICJHFSjf66hBqJTwWL75R0+gp0wx8klp3S/sBUOCpI8mZ9wEoC/21CfprSloTFp1yaHnlLtMw
Uo910SvLnlNnXTWiRppp0zU/nNiHjzUjJgEgTaGu46+08vdYTQ1ESDdbGnqzm/Bc4RJ9sbRiMxmE
Ufpk+ui0AQ/k8N72w9mK848KE++6x2C0jISpLEK7D2DxciPBl1NVNHXZXF+7jmdEm+WsaiudJJA7
4bN1GqxYRvPQo5euqdNNCEPPr4ZXXr1eP5mx+jSI+D3NR3ZXurJr5uGuFsAR2w6YDgXWjO89D9LS
pGUaji+QnWz8DMv8YrRgOACV27H5ySa6XozqVFOJReRehRymdZAaphw6Z8tOuM8N3BLhVF3iMjb3
Y+4GjOdQBQfJF8R96ieSOIinAt+oCYGfNpycR1K9xXn7xQbsufLcryCEXNhIhqEq0vdcUg1HSKPc
GclPa0y+VI0/tJqzL8W0zwwXVt8MGLGqQiZeCUvUoSb2bctWUANKKIGKmkQrUkO1UVzlRpvAwLN+
WnYSw1ix1TpxbZTXrfwDqWMfCJcNmMQ3whBY863aqZb2nsB3ZIVPAU1AXkOXAMiWxDAI5Px9Useb
/5l+fziIJAPnr6ffAyONCP9k+JUf9svwq1MUa2HuIZuK99KWPJtfjEfaT3iKTOoGGYFVzD/Mnf/a
NJHRgNtsUy1jsAj6HfXLxnjkyF4A2DjSx/T3cDvyk/xu+AW342g4RTFAYX3S/mg8ImJeqkwgzLdp
cE8MgJV5vioi8DhetNfq+tEM43c3L/FVuO5dk3ufuNbqDUYDA6AdtwiPCzEeCOeGqmnQN9X0GUEv
9cdMYmjoPxPJlyl02YPWhAx3GtBzcEI69M3Q5l0vuO9xVATBxG43sXaTPP2GNLpVAU0n2Xg/VOJk
TPS+6bRNQPC4qXJCA6AqdMW9qeAlVOmA4FyD7TY47PqTyN3lNOHEi4EPrUbb/eIcPaqJvRo06zbR
YuKWI1Z7krVWI+0WG0Xeb+aavDc97OukGjfq4FpPukFY1yiSnYrFcdTdbSlhfBM9O3OiQHhUNyN/
ihUHUzhaFQ2LoIVzD24jkSg7fSt7DI+K2S0hCWyrqHxgdngfBb21YTSttXpmfp/Si1J2tIVsfyRM
5n4n4yk45z+drr9pFO7xsDRxF8XhZ++Y92baH7Te0jlZBq6+erGbM2da9rl67UtuS0Dn7XNfyXOU
hMCo5s+d3u1Mc6pulbmD7FylSAdOR+Z/HNWlm1q3eUFdhutBA28n4gsVCBJvinMfCg7yNw+qRlBM
3w1QytNppFge6u3Et+3IBGBzrwqGDfPzZbSzbzeq1KWa4GsnmAc9uox2GkjRxqNu1yvO1iiY/lVl
pXH94/BOog2P6emHrbV3vRscT9xvHZYPZfjK6xBAS2ydDIRaNnv7WddWfcr2E1Yuqzpr46XRszM3
OJcKmuKDMZIC4/gAGuob58nZxcqBFOCyK02qr0k+mEonemza9mha0wp/2hFkwXaU5TJWkn3j/iGB
anUkIyblYuM/ucKa5RXQKqAI5v5bT5KNU1GZlo/UluhPXdNGfsRs7TV8Dt04p0oFVrnRd2nC4ghP
4UUT9jFzgqVJqNSvQE7z7Yu+mhAbUdXwBLdm4J1Zny9zLz+zwb1TaCHGgxvXL6GigYLUy48WyLYV
4VLwphvUYF666aD7HVACu22AzVdTh0diPNuVuk/y4o0CHXT5YnrQc9apda58G6EQ7C3UT2bU6xQm
POuTnd4l0ZaAwLcxaUzmjbVuk5aEVeC8BZO5b0BKQyW2EEuDEUae6mITa/JnaNmQOctx2/DS8PMs
39PNzoKAhqUqhU+nZGxGZv5qBBs43zTlGWA3ZLuMncIdH0+JV+/ZzhQLYqHxxgJLu07bkSUEghRd
OEwsfVV556b0jphGXrKw8nkDYDokZJ0mtCxFus6DNW9Iz5de7NelgeGQ1nX4IYDMKzoSIyoLFnqj
DDzzM04TdXyCvKdQ7S5SXuSZurAJZayKEtpLT1Hzum3KV86bG1FOyqKEioODl1do7E6fw5x+4gy9
6SPDN3DrYPcOdkpjK4ekDA6dI1amThccpws3VvnkxUKZiMdiSplVuNhj4ZG6UaSzV6zqbKmok1jF
IqCezhjuhMaaZCypNIJuNX/kU6lcSoOYcNoQoLLV+1ESS9I4/dGleO2bYFiazAx+bFqdL6glrJPg
jc98PxXNPq1tNsp6zb65cQ8ZoCxmJvWjqvoISkC9BVmCkM5v6s7jQHLfVdsBDqVzaqO6GAWL7pDW
15RbpakkOswgOgaCiOrotGn4FyTd60CZV1EB0cE67oIW0lPjLvaiYaVn3G3LmqJW2E3XcGYHV+D0
q0kkm+CybJ38e6N5RyBzdPTZqbbtzBykbd/sjEE0fqjqR2F7+2Cs1gbEA83kM9pZ+DlG8LprLOlr
vAL9ohPBdxHmN6mHvbzwOg4W98524wz8gHZ2prNTH/pW++o6OnxiO8R+XUkHoMv3ld4KirsK/FrF
vk/FtYx7Sh6AIwsBtsBtNcq0PXPbTQWVOu3aCYAGue3RDQN833URrzXqBNZmI5SNM2Rfc0n0jmar
G7XOUMZcdrg63rYV9QFfOU8n9jGJJgneDxEx4UVgp9StR+OjpbjVkW/Q6E+uuK1cJ11GJvzaqW4j
PIduoG5iLCjb2YxoiHAb+0GbGTYXYQNkfuI8PzaGLcaF3UfN/SBSymld3VnwimOWTV2dNgrid1rR
0JXhPKtddAkD4zRK7E0iX06MS63fxNVlgo0zOwWFlPVVhZkTVg1dWlB0DGg6LlSdQamfkn6451mz
RfMCNyO98gPx7FYieTxX+WiiVDwq6fSktMFex3Gs9PM5J9mA2wuwz6gmj1ZC+GpE7Qus+q2QEKBZ
4oDo1qMiUT0mcIJIHsDJhRuUxleh5Du+1FMZD1ekkV0JZ0hJUz+X4CE1atxzLGFE8w8s0ZQcxgrl
Hl5RHZI0wxfNCyF8Rta7jxT6WiTiaAz0Z89LLp5OmkTlrQ/Rwli5cJHAoG6JL95penULI4qiKE9d
07e1KDL9Yego9HIkZMnU0wMO9c9G4pegzhToeCCZSExHy7j0KE8a8PmrQJuqjoAjAc2bsm1f9ZR/
TS0JT2NlvQjJfIoN/SYHAiWAQWkk3eBXE7oY4ESJzluXcKMyCZDikAElJaFS+HMfA4mZqhNnG8Cd
wkPw7BAYiSSPasREaU/1ZyVRVeAZHue6hNMUNKvZZaut9DeRPct6YCBXSiM5RRgPnRSSnwoJK4SI
5ULG0urhk6cU3Wows5qWkrUOihYIEd4Gwa6rxdpJh2ulvecSuhWVqFmmWi1zW6J2JIObMdCSqC4U
85POb0BvrNIkv5RcetpGfYNHRNlCZR1GLzkpxE/QKo2dLoFgoYCfmNbPI6SwcYRpOMMOqzB003Dx
oY5YW9PgWeT1TSlJY1YSbJHYYY1ICJnbbxygZEkJQiuWM6HrYnkCXDZW6OU6KDMCFnio3fZsJupF
SNoZS8AzlsHNAAYtaYNdRlp2YVNW6klQWjx/VBrYuAmEmgFKLeqac80RFevhMjZdKH8G5DK28nWZ
3dnddKQWj4566GwqbSZqVG4F1DbOpa8aiptlT6yw3chGRgDxNljqIbfhRQ/Vd96jkPHwAx+u6RAW
JCAOZsJBT+AANqmTbTNgaI+OJMrloOVwUzJ5/qDN8SUdQGWxfQ49zZ+LBDqsSclfXzi0G2bcGBXe
MXpvLK1WOaee0tJViwcJv1HBw7zDLVPOxRUoZbj5/34K/BWg6pDY+OtB8H//r68Ey+F/nEhhfYjy
jRf4xAT4I/W3+/znP3731/wyGJo/WbC4YapqNkM/09evg6H5E4OdBgKJQcj9OXbyr8EQDqvkALgM
M6AnDJM5819bUfsnG98hS1PbY5np4Sn8V1Txhg7fsMhJOf4cXfzl9/9B9cJNIfK2+ec/8BT9YTAk
18JsKpN6pFt4aPxhKxrjIq8jtZF5bvs4JfFO1B9FgWgyu34ytUwFjrM2Cn2bWQpFCFON4T3jziJw
uI7BdUad1ciImYK9jwYMn41AEFHYYZZIMFa/C21qAlQTAbngqcO26zWnBGtD09Qumcp6nypa54eG
M0e8e6SnKKv7SxsSsJih8KzrvI3hagq/0KaVCimP9NYKd7nfAw4L7eaWSiTyALEvnP4YxemuN+un
1upfUMfo+G03aW8Ckh/OHXVEoZwJQrGak/yt1a8V5TFqx5XC69u7QrjvhU1nXRS2NwR4ljNxGw2j
YUv0pgbelkT2joqmNVU9rHSzTW8TfMnoNIEZtlAHZTWO/a7VvA2OL4x4pvmKgI7dbcy/5q5b07pJ
yWayHyrSCNRqDFR0l00AmrmFw6xH5SFNx9em74+plVYYWrBl9kl7Lec5f1Er6zpEJG5sTvYVs5B+
24vgOCFZPY5KXm2UEd5fH2XdStXTfev0b0BPzwFsZxAt7dIo1FNb9d6GrmceE4zSay3AWhLTrjcL
nIz6chjl+EI5IOWyLKOLdF00FPU0oCSQL51jVafGHkYRPBUK/XTtZXAf0hY3ofvS282JtMQyaF6U
nlWLpPko9UX0VFOAaFopqrETiQYRWlBoiOCp1N2jHqin0eEgxStPOyU9ScadMPRdVuq7UAHdGCs0
J4zNMdWbbeKF/OTj5o4s4ROFKrc2rrm20KiD+Z7mdt+zjljgbdM2nsg/8s5jxVbeMqRHxEWRP3Ec
lo61U0aGXgvqw6IeSDEOeLEarUViS6a9p9QDSVDyKkO4NL1sF4sE7g+MONIz9qzs6sbzHXNPL/2y
6w9Eflbz+FkNbA6qelkryU1r7aPoNaDdJqWYhe/COvHMFRehs9vpVKWwIUqbjVJ5L402X8qsXwk7
2k1cvmWv3LJ3LD/FkkjBA8aCcDqmTpiulRgfjJGm22bS6O5ww7vZLrdzQhtkVW6a6D0twgdPKK8E
aQCYUjjHPeGI5uDjg1zNRbmUlZKRQqyAnc5SSQJWKMbCqL7YReCqta+dWT2aVfdYGMEFZ+gRutI1
cqdbVmxbu8CfpNBVPXkboyZezlMvT8yXSLjbStjsiwkWxCQM2vbF68GBWfQgQOFbKRI5oavjc+Q4
N0rfE4C6BCGP+SzwcAuGLeyldKLcMRtSCcJi6ZjZwCQDG7PnPNJro7zqPYhPlnC1EmwE7/g67Le8
qlmx6bfh9FGPNCGYdA9LtMKYkpzNGAd5wmKCLXisosiWmYBzZGyS0FtSsLRis4QuH6xq+06L9auJ
i7IaxUMQyR2B160a7hWK/YRNhWyC4uvzvNV1TAsIEVo6frV99pGaPURUZhZvuAYtCIrm1eK+T1UL
xK/3oQGQVQ+rcepWBaUsfgZ33pRm1jq27jWnvql6ikNLZeHG3CkuFahizdDXacRlqPgg/OYHXnCM
mnSTKmvMCTzyKYrhu1M3x0BjhTMcnEA72VS2CLzPob0rRmpZ9Lu//4T/c//S7yxOT4JrytenePsR
q/81Zv9zsP7X3/43Sd3zOFU959/qvDf1l0jFbx/o8iH880f98jRHsSUcr/IY5+HMQ/O/nuakBjyN
PAGPa1v+Efaj/3qaw1OXsU8LJ4POX/jbp7lqORZdL4QAkGX/XqDAtP4kUEAROUFX8qxcKTSZP/0N
s1ACQVUGJG+Z0yGo8ImXBAfSZaZot8FUIgpxQcSUdNA57Sfcn2LEeFviB83whaJZPsX0MQNVpSVG
j0eKeJ2R57I0lEaUAbKrsASR0PG+nBjeWrDhFm4M3KiCR15eZI8aLlXTaj8jXKuOoBW6cVkw5/f1
HJbc25mqsgJ/eGncWW16ZA3/aqv9d8JBPDUVmJmue3KkX3aSzlndofS1K+JPBGbDH7DXphYDb5K7
i7BWzhrRCd8YNaqmNZhXuXk2Sz0k+kYQIS7TPdnSDs+l9QQp7dms+hfTbdbFMCRrwTY0aLuz5rWX
2DPCrQWZK7EBEjge+8iczh6WePLBZGfHwkteM6Pd6Ob81szmE3vVNdtZsfBmYwf7GgOTO20TN35C
+iKulYVXo2f6S9q3XG8xMztwgCsHITkm4qqs+J/XEdr5xOQQFu5mRiSnYDDjwTSerMoCxlbpexOb
xtKkg2LNXllS4LWWeuxJAvpGHLFOBjcmCvluEL/3ovoJQsMniNYLLtR2J4A9LqnZo3y9vsf4DuYZ
eyQtg66+GhC0l6Xe4MQOONvwHBSXvqtulFF7bicoPOxFQR5YS5GxX9QYh+8Ul6YtRfkeJ2hjg658
Y9o/1WEOACcOiitwFVZpabPXQr3x81jzAP4yhRPowiCv7ovOnOD1YJemnhw4k/7aOt7eNUi9kPol
RvfecXM8WXkTUHGl76aeGAH/7VT3Hp1qE0bdtdS12LfSbuvxY6KYCwZtRWIrRUi76bLura7ZiyXd
xJaur3eiIAPQUm50X8ZgyPqZHW1kaGtBCBbdOtv2IWJR7FYZDckOPo0aQp0h7sJ8JIehVG8z/mRf
D3FDK0N+4Rcs86jnWk4WsbcS4s8KbSfg/7EXaNKiBzCjfxsGgnjfOwPb7crh2ZqNW12dTkYv3bKs
tKnyCbp7sw2+e68Q/mzHWJMJFvppAmmu5J5RatZ7TkX1cY6D5i6yUu1dr2GXt7zEcr+0iFHmpnZf
4Q+j9bn+SmM2M4HSnMi/vk9USqY8P+J5H+azu8+q6gEi521ecatFZdnj4X9WRYYxKQPCL+BiiSRP
0IMtWvSIAze9R6Sk/GoL8Z6M1r1FPXvW23dpUF5SY/oAaTwsx2S80pt3HLr60vf9XR1nR94FMgJJ
W+7gRifQiY3vhra2VhUigZNdb+eWramDbcDmyEjG50nptmzyfYfSN+zOKKd8zHc4DclDrXKBygLj
qlM2oo0ghPg2iPu+jJ7Lvtw1pYwVAAUDhxHdjTgZCtHy3uKM08yzQmWem1j8nKKGpnocK4ZN1t5G
L41I4CwqCz6E0XkGzXf9fu7Yg7lD/Z2bxeyz0voSFsHqRm9QQ2FH1tl17KdHVRjZssmNaKn01OnG
rnHfQOjJqMGmrq+Bitqzno7AllnGMO1SbNwLZQB9WpscTYmdX4D+7MxEj7eBzGG1WFpWXWMVR5S9
jEJznSVCi8WOoER+cFppJU8H7nfBq7Dj25S/albVd9Vpnsoqbs6DQujZ0mm1ct+UxtvWqfZqdsO7
loc7txfPISgjEgxrU8Vez0LpCIiJPMsAlLvDd2UhH6h2n5BZcHJ/ECWebSSJe3sGBik8Fhc+IKf+
3EdhfRNmOSgSI5vfnQKfA3dGgEtOeZ6qsD2VtLt6NFP5IYRJ31RqFXdPA4OzUHe9G/i8ouNbq4gM
3EZd+kCRmsxV2Sj76rKz2q3VRuzqRgCQrja+tgXIc+IjMAv17CgKjLrZYBrLnIHw2MC4W5bEjXw4
nSwbTSXY6S7lwH0XfSZt8pmEI3SxIvEnwe2toLYd+12yKumm5LU/3nLVpjfPAtNVqRj31CJYkgkN
SYei8goaWX2zk8RRzqy25JmX4jr1RQIvpMbFhTw3xgwYFLKrOr1ps4EYaef0NeZp/BrO2peVRA2+
OefdgN69rGf74AzYjX29z9SDNsF3Csf0tpnImjBsV3IDeRKKu8FkympPPeAbWcMLAT079o/Ir/Eq
HMF3Ig58iBB7hQ223FZbDrnavR8yGgzU/tVyTbab5nAYajA4WlkvReRyv+8evZSeWbPD3RVWb3TB
5cu/f0H8f9IG73Kj+mv95yi+yrf4z4wAfNgvN0TtJwIbluHhlqPaxtS4cf5iBFB/8mxuZp5l83OR
18jf3hDJmANrtHTD+7lc5zd6j2lLRwFKj+nYMqj6B33n3+k9mnQo/MEIYHIpM+Ung0KiGX+4IRpW
RsGrl7TLzsCXaPYXFdh6Xo3rEkWKVXmKt5k0JD2CrhnY8jRk6/8e9J8hpjObTj8zZm7PaM6CY2fe
FBwkpsCrYkrIe6+16Y6ZeBnSmnVT6bSJ0+aAkRgyLHx4i4tCMBN6lNB4uBzlIp2VNbizDQi7yi9z
jRVaE9JIovng4g9QIU8G/HkyuWtsgx+s4enadaZDB6keG9qzw8QnxhQdP2F5ZNbuKuDEYv5uWTmx
e3RZaTYA7x24TWM1rbyQpj9Jwi8lE99BXObxhcw1fxrMq15r0WQx+rMFC7pzbme8/mvwsZ/unPK1
K6sA1AYRd0G/6uzXxQge2+TLA9q2VzW3WEXslxe0EKzNQXy3IV0i9XibDDRdug8h5KU76o3dS6s6
a220v7lb4VhKH8jv2mZ0Dw/R5JJsoWSrkF8Gtb3VxuZq1NS5glq4CNyAjRZvzBoQlmuTwc+xbruD
oOUAp1OnnnPtxSonb+V6+Rvn3aqgAGIBPhsWCjmlsmzObjYipe+RnWv3ZDQfpn5WlcdQP9fl3dRB
EOGqaU7mVmpwCPLXBroK+pHJd8FXO31cB5S6ROCXzWGdsi8IKSga0nuPhiar9JZjeqOTStTrclnX
zLhmtOuGdSbCtVH1rCTxSXSG8pI51G5ykwmusKqi/pERZaE1zUqFZxCUyTmdxHMZN2sudRtWcQtZ
bDyr9trO1yViJJUWvCRrn/sp+0a0lzp/N1XlWlcWwpUbi5WuB+1lFhrLkKxq/P85+n5MuS7n0V8f
ffdd0mXN/z0by4/65eSD528ZHGAudiYIsh5/8svJp/9E66AcgHVqB+Er/WY2JuSjsQz2cCdpJOtl
nOg3SreLa1MG8WVoyHT+zslnqnz63518MGjRUlT+hTCgpBvr97MxEVljsEJnplCXag7Fqyi2QOza
yGz+a665E5zLmFg3xPHZQFuTCPLMYR2HMYQO1E4cBgkqzyWynLU5i3uJMdfZ4CUSbG5LxHnYKiOB
CDGsLRNnQA64dBOOhEzMzHTXTjbPa1si0wXs9EZC1Ecrl0ZnwOoxyLu1y03kyqlV7GyH0HIFiT2B
yM40zEHXAqyG1R6qalgu5zgJ7kOXC5kxFtzioeloW+Tdsza56qEZOqbZPMGG1RZ4PaGwXCbaTIGN
R0tdAs6ErYZLBRpljDfU79pM+24jc7j31IjzKxly9FVXbNpRcdZmmLl7haXgynTK0ldcVqsDVhBG
KJaYuJGNVQpp9kLZ9wh1LiFZpAUtV93RFtn/Ye88tmPHsiT7RYh1oYGpO1wrkk7SSU6wqB40cKHF
rL6nfiM/rDdeqKzszOqKaVbP41EFHPfcY2bbbm3suESyTX2YmKOcZhs3TrqqxvZubEqmn6C+4Mm5
UDeQzGErJGMndwPPtwDvtTI91ADkLzY+y7Or1GLtB6MBy6lELZ7EZ+LHKkao1F3EVW7tWwgjj4L/
hduuam+tkhNA5FBt1wG+4mXQA1nlusOQCJiopX14Mv3ZUZI/lZYFTt0e92ZsG0vsOduxoPw3Q/GP
XfFmVOajxmXdl/XGrEOI4hlo91SJdSrHedsR4NFDuYp9sqipa770IePg4Cobv3YPmFjalYo/e+EG
3UvFp2ElhvSzDjQDFHsEr6ZZN2ijDoC+pSHHs2GFnt/X/VwdhFJPlneFKRTTLStAvUZLiUw12Vts
D72e3rxV1VVr04Qzy3c6ymBstplt4UlLKYeQrk+pgYNRvBzLgz/Wb03rrKcJzxCcKnID7gTcCnVk
MWndFVwQienK2MVARBd+PevAU3QYQyw3rYZDJKFBweua+INS9zP5Xe5qnV5vq6jqKTly0hOYSmcj
CWYe9AHHnGvRb0aUPltZCR+9XAvqRWDY3sQqw+2ddGl18WPi9AfTqt1NPwbfhoKMFKbWQyqzHwKo
FkyHko6Y6lC3+t4fMyJuTchNm9IdvVMoG8uJZlmOfhoBjfNUPnaOserqMqUz4N23273mUxoxSUIL
vXPrK2GszUyWr5Od1IeW/zcL3Wgo5aSmZ6nAyV8WmMHNynwfXKhs6myZmrLp5uCh0nwn2HZZvCub
8GPCZVWnA+ZqhxRcjQHL17hoWUpHu11LlhmTFtaLfYFpS3dbaqpnH1dFVfSudEY2YfmGbE9AM8fw
QOTk3h31/h4if7pyi/iiK/JRbWerg/ODq4CXhwQp+uIiff7HZOzaKQeBgGbuE6X8tiNr2yfOxiJH
XVOqXvT8A8vFfEb4d6KGg9fbFWoWhrGKXodmUk+sKB6NZNiE8ypQl+16cqwfvV/thV2eJp/wMR/C
x5htfQCDQU2DW83Kh1yGcR6N6ocL0GGph3q3CxXKUt000LkzTSNYLsaEXFjFV9SLgyww7xMZfha+
D+efroazCPwcy774mKaM/4tKyQTZWERNrEayz8J21SftfTZqrMdaoowTnAUXQ1pFasxWdx0RBdxu
LGpa4DwrGGXUJIECGfNkKZ3+IQ0aD831266t10obrAVFeWympvuhKR7STDm3XcnARf4e2IhbbXKN
1kc9PKpzlZBiW3Lp5uoc7nHeAkMSlVRuPG49k5ryVqT+nuPtgInmlBr5ue7R/PXWf0F6KL2mcDe1
6O9UYNZL3KLnFv6G3Q7aMhrtyssjKM/dwIJG/XYGGluYhNcksl78JFNgdpRXo1Yu7tBWj+HcHkFb
RrTCBLHR6XYIpP0wUjRRqsTRw35A3rGr76xmZDczjAyESS4tnjwAD3RWyLm9AvUge+znRgtA6xlR
ywGCjOl4JHGvVeDAwhL96+S4O3tuxeADcajGyN1XKnzNoaI7Y5pbNNh+Ylg3sxiCtjjqYRfs/v84
9atowJb/X49Txyj7eJ/+mdbAP/ttnjKBF823NGzj1m+j0W/zlPGLruvYAwzmLE3YArP571qDTQgb
+yGIX3hC833xz3nK/kXTMCFwBf3NU/5X5qmfQ9s/zFN8b4NxD7UDX589Owv+TmvQo0S0E1kpD6HS
gprPklTpBRc0NwOIoSiHrMDVgiV+MfjRGuf3XsBZXBRN6ZKgDGMq1mX9WPrgQ4YSxIPUuxfRJNhk
AkISlY4ol4z1Z560e1FSvZiQ7aLNOD61Tv9SAA/csI19DOHOqaJeB6b+qqdkIPQyfvMHAXevIyRC
E+UFsCQJbtuhc6Yetrrd1qu49tv3hja5BTDIm5DMfVbjQNGdiHBbmdiFtXbNEXilDcmmziArAcgl
mkNLx3Bvde6uk2KtBla8VCL1jvYCLwFHu+hlATXEIVcC6wKLzyx0LgeXSqg8V26aWfN+YuzoMx3y
zqR9jr17VBQ9ZrU4BUtqph+lPVzT2DJoe4FYbzr2Mi+5ig7Kq8pdGq+mfu6FgCVMXlGq3z6YtTZl
oajmH1UkN6rxKAFLgAC6hB2VCU707JrYWSud3a6CbBiroiTfXDy4OcmsROIMM6mf0cS6ihR1FfT9
Ht55f2hnSZ2AGGZ3kVaghpvB3ll1sirs9lDV1rXgRytrSnmIxRLcUxivbAKe9Hcy6D22ffFeueI0
dvkFLg1QSd1rsdg5ffLRYLnQ49qzqMsqOpffqTnrMn/vLOMCzgvN2LhXAU2GRBRK1ToPQjxiqDpG
Ol5P8tZLtR+OTm/c+fawS1rzO0/0r8AmtpzkGjkr7Mm+ZZMTp3ymAYoUGA29N0gxul5tR2e62RW8
UFucGXZ2oOPXbD49x+zXtf/CGTSHc2oNr5/2gM0KUb7pawyiLGiTsXy1i5aiQeU7HMOvClvJnC2q
1bJYijlvJJ1kpxJASn2aicY5k8SfukIjN7504kq2DEgA5xcKu74w1wDH0tqfq2N28hH9m2EF2TNX
qN5piEIBAFV20u62RQekirCUT2iqCuoHVPI38lzJEm9XtQ6M+kkf40dD5TPGPaVz1uAI5QrGUrKd
5mxWyU7XIayVKgoyGsJFNOe4+jnRVbLPXNPD/CnL8ax3zUcaDHsGy2/LnEMfrtygcr+OQw0UqN51
UZh70ZwgC4mSyQrfGlmtGlimtKd5PYJPOyRMzaNbgdaMyzVlPQpkFvyfQ2Z2Xk5wLZkTbHU4PoRI
QX6v+qt6TrkZGjNHq/X3+ZyASwigM3VYtcRgquZeM+fmWB5MeOCZyXmT7GmUILSQivd+ztsJGfmo
CL1CSjzRN0ETuEtjTugx6Rpr7iHEbknvaf14lsT51BybOvE+ugVOUWg/u3PuD7PKsGQVB5qr0heR
y6ZXn3OCSdWBEJyzg0ES761kThPOucJ6ThgmlIgtBKHDgniqMqcQuzmPWI2IJWNREfmj4HpXNJW5
1KfxUM9JxmYC+TK10Ku0hTNnHeWcesyt+FsjBomqZMIyQYl0iUh2RCVVKkyXBeHJcU5RmgNN9RRr
rknGozQY5yKedpXSnXKjhm3YPwpTuxtqnsCOiGbeVyseWsl75NuaM5wRYc7MTxnHiHfWjVovjDnx
qY3RISECGk31uKgw2K4ISlR4hJv9hHBqERzV5wRpN4unRErzOVtKCH6XEDatCJ2OhE9hDLzyguH3
gfJuwY9UiamOtNnCdDLWBQHWmCDrOGksvynMVvpVlmIGI/Dq5sXHQADWCaN9ahqbck7G0rvVETx3
7/Vi2k0/47NNS8RbJFRjFa6W406FSLRxpQAyn+buOqqN7CsKBbRuS7I4azsL5xTILHg2T1XgZndE
CFrPVtpP1eWN4VqieAnYY+1GK+H1ww2f0SqzvdZvhdd0/C3SCucb7AzuiZUk0uoPiXguKJNYKarT
MQ3PdRJ1Ag1+khA4fQouKXil2UTR3HRTG2jpskWexP1JhCTb6xQyr+XkBLhbh/t87Pr7NG5uVY2N
rAKDmsz7umqpkPKvBn3JrZ17Ou2WpkHePEgg3hta8EqOwWaES+7KHoMRN3Rq1JK1YgGXMy3rQdNN
D95JRIDEuucmv0kKsFlFMJOyqD0vGvO5JTZ/n6rlplFqG/WekzzD/X4x65HqNsfMlwG5a/L0itgU
ilWvWtX+AGZ3MmCnbKn44M5t5dpegh7ZxoX8StsB4Wes9SOqhwsZ2hzuTbUFIO/OHir8bWs6sJFC
MKeCuVYayBkBjZ2Wan1prfIyJrYkPaknmJP7i4Jyp6r1Nuu6tVKbK2EBAwv6nOk7Bt0KW3tlOh1U
ljo8dpqC4zAjbhMAjl4GRbqrk5RKEMf8FAatvkljm9jj2a2WIESD2v0QKvZOLi2D0NeorXJH67dY
wbezuGYFIJCwe9Wuf3Ga4ZSTbMfWmz1BjIKH5VKyHlI5PrB3LgdIJSnmvRaAtssEoEWuscSIvcEX
uDUVlZf/hCvbNNu3Sc+ye7O2b3aAh46xLlyFQwMXKiKboPQ0ZPVMUnsH3+fSJ9W2/V8/af/ht53X
hv/NsP23/+z+9h959P/27c5f57fpG5/t7P2BDM/iEKMPgNDfpm8LZBEgIThHmmGA9GBi/336tqg0
VW0sHTaE0HnZ+Of0bf2Cy2ee581fCUR/rZ1U+0cdh4UqZLAZm4QbWBP/WLCROkVTTKwXvUD2a9qU
c8gjag1WAbKhQQw+7G4qhj/Nab2BwIN0UCMG9ZwCy8IAOlIoTSu9FD/UrCC/NQu7eoOIO0u94Sz6
xklV3dGs2xGw6/hQKA3VV/PeJZr8z1hHlADJhiYKQEP1+UAaQw3ZeJaUmd53slOPBkIzxdQgM2bp
mRepUtJQpCAGFzRnGuEx6HH4V527qNyPENF6KpR1SSLfHY9qzYsQaoCRE41QxD1FvddAv++6apVG
ijcr63gHNoPqLrOwxV1YboOwh9rBzXZmv90yWXgTw3Wo2uTsZuh9gbmk+G67cYkUzNFN2AfQ3Mnv
qMSahXe6y29TYO80Rk1QgiT7piB4dNX0I9SsOzgHgZfGrF5iAyfOrOMXmhuD4CPLOmv8zc+fie+W
zPo/oa9x5zrMMZNzJ7XBM2N/jebtdZX5oHHUSaO+NbgIhoJ6ihhnX0TTYa++CVAvHkSfzGOhexYV
mVzM//0tS2EZ2ILQWeENek2jlLYyxV0XN7ARfkTYKUVPdZDQoDCgXFtsXBl8SNdicYjwOnRpTjSg
Mu+mnD9f0r+ORukJOjklL7Cu1c/wQHZmDetBx6fB0c2tzr2pySWj3tYbXflCcKVawubDXgk9irWX
blVeDLVTlc+GsfL9vV5ey0lsgVCtQUiF17ST2yx3KkaQdeOWu0qLX6LZzOFk92MEeUvH4pFj9dAj
dKaCVcNTbz66Vf0G+w4lMMhOFE2N1BQAhMExwroKPF28ltFnHQPmwVQCnHI7zS6TesSjhi0SZl7E
z+S0424+g71e129Fq+OjBfORMoJJFrM1npVKDFd2LZcO6XzE05ITv0ymgWdJKvuBw4Wa6YsmCJ3h
gqkN+7HFFQMDdzfnkG0YouXQ3uI42GjSOrVYaCKd81fgjbfTJyIY6cK0mi2TxZYelIVr9Nu8H1aq
GPZRy+HQTdSgwDINhtUUn2hIwaxBtnVchTg3pj6hj3o28lA4n3nE/QiCSoAlte6/qV33SJjIq4iK
dTFJ2rYUyp0e06PV2junMrcRF5d8XES1tjG19zyf+9rPOfvPkTxV5uRkgjN+vQcr4KkZ9n1cX3JW
+PXAgVvp3CeeJfao1B63FlYT9lvYmzE1T+RnjfTAwi3jxZLZ7o+IxWb7RSvADwjYp3yMMMa9dUl/
HpNX5WcaTGHXDuvFIOjM4Uv0bfiecviliMCWmnihSJ40+WQ07iP9O9tEeRsh4uDra5BEOeRRZ7LO
BF11DKf4cezFtU6THy6KBz4MhSsMBBdTk1iosJYfAXVijKHJZXpu/eIRcsnJ0JQ7Zq6HKrI9A2sd
wHiiQ5P6bEluLdQlP1r5/Hds7KNrpO6Ktl7S2gOeseCHarfN1pjGK7sKEoNV+wIRnga3qgd6W/u8
JEYHZjOc/fg9rgfgw4id2OXPNPN+Qspg5tcPfQQgxRyLr9h2s4AANzvO4mc7IGJFpNKA0/gRO+JY
3edzS3HVrVrRmctkionAOtquyMgHhHpkL4ZafRIm35xKtgcQ51+uNXxpqbUaXf+DjfsrGde3vrO4
XczvtMGFEqzE9aoJhcb9n314FCRUCIGfaYix9Uy4pJjH+14LG7akMViQpoL+70QY1Qnwgslg3TtT
M4lqcdWh/VnziA5yf4L/SjJ8oaUqpXp9e+YRPDgJddGW0N6FX7z1trGLZLKrfYfoBocQiTg0IwfW
Z9OlF1tpkmubDDlGq+xcR5MKB78PtjSjEQZRekoX0te+53Lkp/dymBTPGKPTXx+H/s08zn+MQ7O2
+a/Hoes7GyHo6c3/YCCav9JvA5Hxy+xbwZ9iUMpkaxoFOn+3jmRD6Rp06wiMx5hhfh+IkHcNFpLW
bDUBcKEyK/0u72KlnqkUZFZt1liO+5cIF+jIrBt/DTzNySt2oCqKswZDg4kM443L6PX368gezx/Y
ltTk+AcKUfjFHfe+O7OrjsgpD27APbduFZwGQTS/n195vG9jMDPpWodGCfPewYHBgnDP1QkxyMec
G3JbiqaXMe+zBVIgt36e3dBAMbQD4zt1pn45DaillnwODXHxG3miXQWhlbCgPpqYLxzoRIwxLWsA
EqpL2ZaAfbmzABVPc2XntgSB8JLkAeFkZ24sZ8EEnEvBOg2wm73RdNe0031YJceWDFDGdrTWi/to
oAuxdA+9izuC6uDON7YJ+yrTSZgOgAUE3dryk7faTYctJHWQl8WVyzSxKejTmBJfpAP0YiiAImbm
eFdpE3dWRwOFO4N5aVbDB1l0xi2hj4JKeIqbTUutN2xhDk7fbIvMfirGkje0Wh77nqAnCPmd4id3
dZ0e/R6QkDSyXRlOII6m8T2oZnaH+5yl01E0z0IZiC54DsSlucphpbbZu8W9SPYMUrlLUJPbkjVf
m6z5AqUM5pamh40+X61sx9xrrb2eoAhPtc7pqS5zbHDJmB/kfBtDySZlxAUtSiC2t+mmsqhWI6Ea
1rRM2El2EuCO/TxYdSqOXr3CGhS+ViFgORIzpPUIAZHRqFGlhngP0szT0mPXgDZpZLPkjxqM9vvQ
QAt3LWOdcYUs5MWEbh5CRPB5ZMAaQ4NEeLIIacADKHCz4tPpzYtA2fJa7qS1GjIxq9kunK+rQ54u
7cp8mRqnpKoJtFNQO7SEwHDMmjUGbwcKHGbWclH04y3HuUSj6tYs642tXIJqNgxU3MV7yCc5qO6Z
D14QFifeHNi4X8vxYrBQ99vRS3rzlDjd0umydhnazJ1KD1pqNsq01rLIjb0AKqdBjxtSfc0yn+JI
Z7KXVSufB1GtWxcgdRs8WwyvYCpp3Xt1OUUKoJy4JebmgulQK/aXogLky6mBx7qzxRV+zdOA31Wl
6FfHutx0Tb2nSI7jB55J6p+mRn8l291cNcG5mgCHIT+ouSfs08HKHwHJ96yiwkFfuwXgMfcjMapt
OR3bZEL47i4YydeTWXp0K6Vp7BU4DTrbZ2thUItprtxhICXuLvouYtfVbfrOPqUOfLN+bxv1WobP
YEmX3FdWbUQliQJmr9XuByYl0A5s4ngOgVJl2RGGzfy3WM8tDYHgCoQiXiaJZ+S7jvsWKYXMtpdt
3Hi9vBlFB/+uXWSJukqGeAPrbc6draLEIstm3zvaPnUBL7CY7mx33ebeVJwq9tUpuQUdm3Orhfe5
nx/U6i3FfQsaedPJe9e24Ziz3iq9LJAgbPw1joJ1xB+p4XM6hv6xzkllr9QsVZ7+15+ZvyV8cCT9
6wPz2H5N/8T0afOPfjsbnV80Q9UR3CAr/Yzl/nE2zgcgUOA/T0TrF9xHs6NJdUnacXn/80RkRaBz
FLqzfCd+dpL8BaunOfut/suJSLuI7QjdsB04Uur/ZXhSci1yqikMwftw+ZMspbHPffloVEuNj+De
VCjWUPLR0w2i7klk04IwY5lKlQ+BZcRcnuF4TomoYKbi6xNayG4hMnm9Zv4LWPBnptuE1Wh2diP7
R12ZBygdKkhytrGWO+YgCBCoq3jCckA0elHA97kzJXZ/ObDHk5NYtWVCZwGduotSKV4ztXCOgAjk
rquUE14+f18MZntgH98jiYAwVTIsFpRZEvyXVkQKhAiC04ijhLX4lfnaLMHNsnsDj6mcxo8aUlTb
CWVLSoPXoHboh+5cE9zYQnK0PTHVT+1UuAuzcn1Kofg5EtW+1qWgX8Vq7suUn69M6Xp0sm5vNgYc
+7ZRN4HuZEDPJYdTCKsmz9MTf6tiVUuVknCHRKCNRQdUafzRFVV7LniXeno5vPvgiaoIM/lUOG9+
OvBaScZnR5WJh3ILRgr7h1bk6TGs7O5eF7GxC4WBjNoDH9K0DtJdOV0UmztuVvU0Drcqo15ZanOR
nd55nCeAnq1zKHoKPGLWwkAM85XhKjQvEFoCdqp6kQMAOGTBqQzuXaTRZmGPcA1KkK9wkbgbwopa
obaRN45YKWXKeMalzxHC9WjVQLBaUxlxFzFlrMhcEtuiSJBE4/gx6uZGTLqxiAQw/3TIb73hcoaI
nkfIGXDniJ0QdAFyybgLK8eleg2lpaoqcsqVRSVUQ86xGTd+NB1RhxOvSyDyUlZHbycAx2tQsrpy
/ahdDlOLAyrnYbDd+AxJ4pzEmkQE0AdvIhlAJYe8yCZtLplISHkJmKjQX92w9deu2oYbkzLQTZG6
L6MebdxMSHIL7RPsXP6yYaktiAn3i3AI7/sAWHNWNe9TIl/L3j07E1iycuJUD1Rkkg48F1YwHr0R
V20eBcOrXWF6zuTWCnJjXYrsdRz7FG51zyq7wsOsFfLW0PC8Jt2Ox4JJlLf6gsQUWXYem1gP4aVh
nGL7RA0XT5nUxx2x2F0+Z2UUI7zHm7HW/eY2qtUhTiJ4OtUPcDvdHPUNX/yyA+g293gn2VVo+oXF
9SORHOg0eGamQmXhJE2G2yR+JKCu7EymqNFXWaY7TItQkV7KgR6KSbsrJnyMjh7tC5BBYSiuhEl8
+Dqso/TxqEfNU27wbLNjW+Xo15hmSqzWgr5v3MtLN5bZFmOKXDJ7UzI2msvGqq+dqrIkb/rvnDZ6
4rTdreHbImnoG7rVz0XSU+nQUYAyhltNTm9hWrzkRvhGLW25SPESkWg07nkE5IwmJnTXaLNY1nzH
hvtAJK/Bd1enq9RWw00gmMazQqDWYnYkGgdm1LiweCdfQlv3paqwDecUoi356ruuMRm/lbjFVw5u
PVYHGztiiz2NdQM2gYlJhBUcezfeBn2NnJBF59gKpzXOKqxzLhi5YVgJhQVlqZ+GaoaIm82hsUnh
5X7s4U/OQFs2XALKjgHH3jhKfClCrN/MNwHV9LWXhtFqRERPZXx2wdWNotnVMQ26EGm4A67INoMw
LtkkoKwu3NjdUBu0K0dSOMJsV4iXw7at2oh+70QlvqMOr5YjsyPYT2NJzm6TT4r0ykA9dtkgFrL7
2eVxVfQIKnRs9lfpjAdebGdTKy8IXZ/TCPWsxX9u4dEMIaktnE7XoBzV36Zkwaf60feYZmc/cKge
dcgHhWDNY8DAUZTf2VPk+bYO67u0ioU/jj+azKC0r6GQgvcUAN+mv5kVJYLEkxLV4dVsQoP3fbm1
pc0mqhmy56DuLmbTbfLafWAj/QPl6S0Iqy+IX9myCKybm5FfD42d1WY/IFk/cdfLGVjdvTVm91HG
JhUUAA9CDqNYABXtpk5ZVTFBMR8b3lpEuCQkId0VazGxVdTwRzHOKjCU51UlJrIRE84MnQUQBrFX
dAEwzGqzllZOmFE0Z2APp1qnBaUV4lQb2o84751Vk4qLPRaPfTs+UvlHItJx3hmpBZAGX4Fkbtx4
QRs8++rNVutzEohHeEsbdiNUjgjrM9N8cv0DEOxE2/BCv0VTmLByMq6h2h40AEK8cR0P+T5bOjXc
0kF0ABtejRIjnbTCRUycYVHaQbwQxXAeDP4Ifk/oPe90XG72OzPElZjIBQrvcx0PG2uQK7NHvs/a
PXC3FXL/ZymmTW4N8H41h9xpBdBYireGN/SitjC46dQyCQwQhC6zfdkEp8GcMBBr8thJePSJmb/J
mkcjj0s4Wxmt0aQZuPX6S7umkxpQBNYHicdsxAc0RN3bULuPEe3bxWhusEQ+ZLEeLR2yejMRjnIc
wz5JyWqbgmgQP7Q6udQ7mQ1vFTwa+jai+ol3DZ/fuQ0KqMZHM+qcdsW6S0K4i7ZyZZPwgCP60gBo
JA83ukvLaB7aeG8TCBXFc8oA3lfK2prT+8IZLlMIScSYa6qwA34o9UDUGKhWBk1MnSutan45bhhc
BHX6roy5+Krts36ZS65YaIApRAseiHAKn8O5MisgAsh+ixqtLANGH0RUa/mQwyd8QUvTFe22pX9L
cZ0VVhyx0gyZHys7/8Em/BgQY+eAVleNmd+qwH+Oyzm0mM4hYYOaRqNhYwHMhHhcfzOoA9MxAPDS
TqSXsK4miffBvDN5aUuLWD7z7sMG9nzVf9gUjRUUjnUwZbmh0kEmK5dK1aBsPbPI5E6oCCcUZTQ7
eHD4QQc7umevaK+rud2MP1bpRWNAX8DcfVYUPibdRp9WRp0ffbJwi79+Ifk3y6H9scSz/ts7yelv
/8FN8/t/IGn+eUsBOIRkCY1W0yykQ+1PSVOHNsv2jtQGJS0UtfzdBg8UEUqnw30EsVH89Br+vsHj
KiOQSLlfuD83f38poEEe5B/uK7POarAOtOYgnLBm8fTvN3i5bhpMP9jj4kxVFnnGvTuzpOoNvbJ0
YvFs9GMPysZK1nHpRK/w7awdHWZmSlqLKJQU/qZRh23lb+rGeVQbqEBVrZM0CmP/3MJ+7X0yz6mu
XxyeTaehZT6MLLYoTYdvagCratTqd5ZNwLn5dk7fxl5PEsGNjBefDi6uUOoC4PdC+piASHLUjgeq
8ceQ+Huqhh7NaVY6lNGLXPNgc45L6T8VWnTNSZh42KGXEcUCCoBBF+7jAuWVplz/WtjgUkaobNLF
ZpjqLyXHCsHP9TCtZfUiSup8yXHkEiWB3g3WUUQZJmhh3NFAoJqb2KxfnaLfpa6gH47vDe9py7yQ
eVixql75okmZL5/lN/zQzMmtfdMmq9vhmwqBCoQsS3VwAiYXHPMriNgh1D0tV+V+bhMLRsE+JfAk
lD+GGRXrlf5ZTsZ2VrhyhOHadNyVyRvn2CTdV4gVSYsZ7nBEDlXxqEBRwEZ/KbDt6Hp/C4RzKXMs
iLbWw1ydjBs5+a2e16fQxmGjwj2VTRQvwTQ9R/3zSK0Kv6Z+4SK5U8rEPLOJY+afxB3eqo8aK49Z
ihcOTYk/EzgdgeR8Q1tbCB/gvYa5ZzC8+7Lc4K7Hqh542nQNisrEyyMOgbyviKCN2ixnOTsKFJc2
pne7PDcIVHat/rD8/iAawrsjM3RzapJHu6L9gkqyXzMuF8oCvD7VkJAy5json+mEmJKkp97B68RT
WXDHjmaOn4m+56YrDDxQbqwH1+12pa2tmwrSjB0657DAEz6w7cvqcp2r43pQ6mVhDWuLjM0EkgFl
mX+eKjyPzdIdrJPaWCeazl8piP8MMlUsLVO7N40RPmMOBr+gVLE55op/dmv5AFX4HnrJfZCGtoc6
+4jz7hhjqisc49TI9jGd+qOjTRc+otNGN4uDGEHIp6N7TQyWT+W0Vgpj7WTjmpUa2Blu5SpDq2+x
cR9AY0m6rMdIsHdEA/Vt/xCUzqlHHW+VS6z4D0aDtD+MsXpz6+Do4PovoDznUjmy6cVwjxGvc0DA
klhUNtXP/FLrjsqLVNUntYBQRVzGZS+RscC1tbsuu6aYubD8UNqwYIXKZ0N5cHtWYCLKXc+nMtJR
W8kNUngkL/yDKMpnq3c3jJ2HSHTje8aGZkWZnXo1e9W9OhVMM4vTDi+h5+d80SRlJU+DzDAkZ8IP
UEWClU1QMS7N1oumlMZ5NyIYG1D0iy31rx9t/2b61K+7NovD5V/v2k7vX0X+T5Zt87/6w5kzw/Rg
diI1mcJ08Oz8JkSZv7Ds4gFFacJsRaXfn2u3WW1S2a2p6u9n1R9CFKadWdbCsmOYBv+V9Vd88fwI
/3iM4bI3+WrGLHrRY84P8V+OsXh0qrpwHdxrgroUaH6frHW4aqhY15In3x2eagHHgdKtl0BFkWJB
4xXTdAZdfVfrykBxhhI+GYlBE6iEtDmzhjGa6YsyLjC+CCgSO93I2GdXCYDv3t4FQ+FvBmE/WNTe
QVtti2XuF9FBM4InWrq1tV0mR2BZ5bLwhcX5ZfvbXknORQNjQ3ANxMGz5O3I0Ki3JkDjjgoqCiy1
ksXNYKeveh7fwip+0KVCboukC+sAImMO/vB4WQ/WRgSIJkNgfUZx6JMNtg9VhBmm8+tLkTtXtngP
JUfhIkaaXFJcLIebMYAqW7Sx/mxpreXRgxAug5q0DzScFr5niQYWUNWZOdsga/E4WeuiyVYhcS72
lMOVR8BLtHRD0+YZq/dzqYuzWVp7G3k/sgH2EF+0QIwvuRF5XPv2VlNe87g+YmryogqeiN1+1nV1
rXrM5rWEeSOG/MulcAG1moU/7xK0vGo9qPIsdaol1MA2tr2p+7Bb1HjlZiaihJohOIzZZ29jb5dt
N63zTqysTj72Xfzpy2pcIdbvtJCK0MLp3yiV2dvV9Fy21kNppccqcc5l5XyPVX/HzuHDphqIzjP9
ZQhSVqYT2CU3F1ddyT8TiW27Cqsz/V9nPCLKWeHqGCq1s+k0Gd2nNXN4x52WIDdgFb8cKk9TSdw1
ln6r4NZS6jo+SgQcN3Q3QURUPM8sdDCItUoKCA8i81lx9HPrVDfJSUskHnI/XocHyyjpZI5Jtxqt
lT6Ewnf3Ey9lejBplR5I4FGv99oQvgSdHOiscQsnudk65gWWFA8kMIonIyy3IoyPQyzJi8PDMBeh
qnsCTCOp/LKii8Y8NiUJimYOS3V8JrC/a61XC/urbbHi26V6JwpezWkujr4xbdtmOIgsOeR5fhlD
NitF5Y4nl+UcvdO6AbtauctKuVdgZINQiha9PU4bQQ/Moiz166ipQLRjZMU8wD4Vo8t5UVS5S/Z2
C3JVF7MIPCsQuJto+nCSrYF6qrMnj2IJGHLApjF5LU1+Dq14XPcI2uGdjdr4oanbp/9D3pkkR46l
13pDQhr6ZuqAO7yjd+w5gZFBEn1/0W5D29FQC9OHfKWozHyqespnVoOSzMJyEJHBIN0d9/7NOd9B
OdOz6o3f1Lwp9rh2/RFjh4su6JLFwzuDhWndxO0LRg2ifEVReok0H3XFFgQYi+2UtkDXwXfU7alS
LXJu6fVTR70vQ0jdRnsw+8wPDEjVjfpMOsClbbqVXXf7ph/XmklWFSTifS+Vm2SKriCTtoasXIYB
M3MsBU90CD6bW2BRjO+VWycML59lV4nm7STKE0N1urtc4sdKkY9V0ktttzdhyu8dM73VVJRvJCIJ
xhIO0zD5PnIIXlKM+dTIangwQlLu7KQ8F0GFyxYBiq03+hlqBrgfNm7mpGwQV7JIH2SGwHqAq02A
vSRHqvO7roRvLpMxoDhGSLyV8c605YW4mP2iUwKU7xpwBD1AuIydhamQW1szNDSLVWsHlhsxQXbr
0n6HAc2YLZ08zOI/LCMkddgYf1ilFLrOkPmLiYoDL1hxzLC7THXyn9rQFc50SgPoggwPnhy7frGn
2lprWcIUOI5UFxss6w3BUN2yUAHGxWmOyaULlNsEvGBkyuDqxDaRCzncJXF2lKvwipEXUWAXrScV
1rqVdK+JZn9ZEZP9rFU+0RSHPuSXuyzls5GRyDGHewydH7lVH6beeYLIfKmmDF1l8qmSsAXIs96n
gfVRyelnbw5rJyQCaOy2DIhZlAubTb8ojmEyzrhZ4Co6+Ycsy+KoKSmZchGErJseElwdBOOmSZdO
q0ve7VLeGLPhZUG9lcr0AFBhk1caxfIQHvGrbCx19oKYWHqsXcyU2d9YucLkK945rFSjMZ6OaNT0
K3k5ClYtPLwFgVhYrEo3w6XY1EB4DBj5WIyro1WYkFkLbyK5jStVdgk08DuV11SbxGNrRpuQkYvb
6g4sc7ldWXP9nqvPwsF0gsT2ouv9DfsGbVjtalNIxqaePLXm9AlR6T5uaUAqtOaUd4TwycHe4fKg
CepeHRq/FbEH6pEYLgjpnb4Dx/ytWaFXht0lCcV7k45HEN7YG5oaOqWx40D04qy56nL/3GSdutMr
6vFODfjERf4gGbjUsaUQszLexqZ+0MvguxLtVpfhVTu28V3HTUAEsj6umLWR3pWi/VR7GGhtFzya
4/gp6czHG+eOAL+XAqYGHrKH0iYbvKvv0fCDh+uindUiWC3tq21x3CxAqHLAr0bMwzqImo8Su+zK
LLVLnKgvk04WQ9U+DTSG0/hVZfOLxEAVAsnX1LI4q7ToNHIu4cLK9pWwD0MpFA5xXCdayvoiyatr
ADyPjcw5YAYJ2mB4zwV8fjwooze2QD4yu8g2+SBuaaoSbRDZBjrj6Zpmxswcn7lwRS+Dsr34ksvI
Y/M0bod6ALjSFW9ZZe6GlmbJnNBLljPrQBXNqta9tF3kpVZ0ZCfhK2N1GUessWVheQNBoRBGXUbP
/XZIBFBdBHyaJq1DtXoIpuBDskFmqrU4U51tl+Q2t5vB5GbzZ8+NvsJrlHkBdY86GAfwV/ZGMRpr
FavRJYd7uOm17grC/FSN+F3nMjiZA86GisH33I+fTomRmr1DsbO4wdDoxK+NgY4j08NXJeQzITXx
RxmqXNqLLNYetGsim5E/WfYaLZxPOYvnzSLjBkhWAcB44lvkcg5ydaszrLeoq4BPTZ866z2AJ4Hi
EX4sM70IURgYdQ1F0X63AnOTMitXo/B5omJcLaRVsyGbQ+7TbyyZ6GLz/RA2b/UkPnLeS+yXBQNp
PGCNlT6FDp7FNqHxwcBYq/pay2tWABHW85kEvJq3PtDxzgWEniSK2W5kKXHchAVMLQ/d1naaW6+E
lziOgJwTQ+7wUplZwsAvMYhg1xyqO7Q2VIJVNh5Ck0mCPjaVP1dCfiXIA+h6n5AjbobrNn6eIBck
CjGZv570Ez68slv8eNm0rUYbaXk0EC02BA7vKBYuaFsgyzr5yza0BzSEHUTaWbqaLcMW1jhkb9gB
UaZGqPFAFJaLVjzjyLNlV57zidsL8apkDJzac8eGM0SokU4d/4LmADIw7W6L02MX55oJkszuDgVL
NB4HeO9S7FyQVjAtnWEAzVbykQdFtP6HtHz+V3l6z7/afx7q6t/t+JAofdHb/YSo/58u0fprv2dA
UKdpcxhZysDS+YOfukNdA7qKp85eOjgbKcV/6g6ZWjomWkDHhvlqLlzV37Z7bCQNi/ddoVFD4fhn
VBYLv/13KgsA6mgXmT3wiQChjozxd+1e08ThTNidxrRP7FQORz+PCc7oTA54c7GaxdyiIjDTdTgX
lLYKM7RJq5BbZZO1psjDSxyNG2uKznlWqay/BQ1UFZNlk3qtpLYH8iOI3VJIgaHiPmqjEIObw4xk
GhMP9/kkgf/ufCum+pSc56hrtoEjNjiF/WKo6qPIl5G+BKk5i161mtFqGtYPqink06w3ssfWlu6k
GbygLn2uy0clxbJalqG0HkTlhXijKnOodznXiRdaiS/CgYC/uiHHWGcq6MhQDbospnKSiquQ2KfU
Zf1GQsJn1sYPUgh4q1NYgUUz25tsY9bWEfA0OuVgyU+dlnMTTSILIyXObNeSc9yY9RfhDrfINFDh
gV909Mq4VJlxNAvYrEamKb7QCEjtlWoLwv4llXX54ETTD7SrnrygL0ZRnUOZGDEHGYPSi3qdqNZJ
ioa3MlBe1JqKJ6I3NGIc6xW6jkNZdZcaaooTQykjCkxdgYWoXASAwH8ilR80dSp41yPm2tU8tdHe
TkfCf2iIe9nedAl/lqj4/LRBdAc5Y1FfLsr0MK0f7Ek5D3EATEtgoogTOglLMwCu27RXSduOuP7M
T6mqIAbp2FHq1MTIm5+7AQY6w/zUsxoNnjioT280tYlP1nxEewBDcBZe1FXHjJ93pah8a1Nthlx7
wvYVS+waIV0JsGbiLEPSnHPI2T2Y3fCIo4aNPdbvchQ3WTLNH3ILATVuzXVp80M4SH/isGGxryj7
3rbeJYoBLacEWqqDaKkTBmdQVuAuD8w78MM3KeFvCSm2iyyHMiOUqm1N2TGPX6U27hKKkSmQNwnF
SV3ybi7ViqqID2In103By6VX8qc64OCGcnTHmoSSXvVzFJrwTrKnhFUgOpNToxYPhWwBBKFY6igT
KJ4aiihtqaaUX+uqpcJiVEIq1lJ1kQwKQQV3dU1BViYEZzhj+2Aq9LKtUTHmo3oTVHF2awYrfsNt
lwLPoNIzM3GljGH/bvLtUwr2+DE1cyKlXLxX1IozUNDASb/Jq9x1GBrdcikro5KppEKlCcifiQq1
56BPC3+ndaeJm4rG557x/GdMvTobwEJSAYUOyL5b6wtaJudKTAdGCAZh4dK7CtturrodCQU6E/MM
HdH84gzmtsvacF3H3GRSk7FwiClnzFuVpdMqZwYrzeUJwebZLpN1Bri0GrRTnFNJJpWVw8YhGSuY
b7loiAGergQLvAIaD1dJm7zSKj9aOZnPQewlFpFgVd9objqUPKvqU1yoT4aJWoSoGWYLIqWQS59M
h09Y4bSkyQ2Sx7vFkFoZXjgQuwX4N66jxeNcacqhJq9h5ZTtG6C3HyltcVQyZkqUpvG6Sk3cCc7t
lrdXcSNt4WbSJJH+7cGeUldisjN6WpN1bZ08VDpBqoFmvOZGAJ06bfat3mCVoYZRgnsxo2VucvWg
k2rbhtqH6iytdTKiywVExlxouM4hBMSh+E7KmHmaHmcHPaCNj9V54UAE2IEkkqGr1sjvQNnchUM+
bsZYOgGmb6ji4QsK1ckXBgITKzPe1B1gmb51fkRGuNMDuholkT7HOJ4RqKLgVSVTBTIYg2m1sHJj
siFy2QyEr+nhehLytySGrao6x06msAorq/DHfOQxsMAvGEABspYPlyDLz6WXza9lJoVkLjNWgHHY
4ofi2nGIJEfhp6IdacrzXGGEtTNpeWCXRGe6JDS5BTSEBFFDMfYY5ijDfkXxly+UXsE5gRjL3SK+
hKk+Orl25Ew8KcZwDTJzO8/KCiKGTUDUktLWWvWat++hqdofnEGblo/xGIptHymHpq8ZvaczaR9g
FYUeUroPr91MKi0pf7aLoPC+SNHRzjGPRtFA+VUeqzDeU8beS+bs93V8Bdh/Gc3F4+jcgirx5QnW
/1DWG6UrQTRKLyYg11XvtDuFTCu4a8RZY9uOXTPsrsOUhl5b6SdIDpB/p85i7z6d4sD5Jkvssxt6
UBkJzm4511hlNI8l8kGuILVHZ22+yEH4ziKbDKIlykMj00OTIZ2zAmcnN1jIxCXtMow0liVOxNJC
xha22W2ZTKKLvhRLnkgR25ASmvt5SRqpGRvkoqfFJYYk1JqjIJakiCmAU23GdiVerRZpmJJA8m1f
DAs5BGvII4L3O0Igkh0BmDaOczNM1lojO6Ts5ZCmRg7MBxtSz8Oo1Nh74no8w1ADJhsFMmoiW+yt
AG5XlZTvqqE/I/ckvzFRcMeFb8PIeGl5ObEMOkG010LjSaC2Rzr/yF3n4XE76GN4EDJmgW7kEz+a
6s5peEOV6TrXaDdUWT+rROUFFbwI0UU/Jid775PpNnQIpnOrOJfT8GHHI/pNPogr/jLHIeO7yAal
FsZcaOQ+EO1mDEcrhRiFdYtmOqnNrS4IfZKqTTe1wvvfXm3/lA4Y7CT+9orlnL3HxX9DObB8lZ/e
HxXy7OJeVg2NCeTPElz7BVWAw+gIfK3B1oOd/V9LcFQDlOuYpxXt99YfvNWEIdk8R/+Ju/0zJbj8
XwkHSMg1+WXw/al/EA5gk0O41S8hNmqxrSru2kCGKh1n6WsT39TOPhQa7d4gfEGkh54GG3WyXrQQ
06lGz03U2g/Gk5syDa4TqJ4KPGTPqnmxwtTVRocXG1Y5JLatLBuf/WWsRjCyqgU8SIIlF4SUcMFd
L8drm+q/CSllGqPYoXhyzQoZNdO4Z0lRHmTUk8EoWPKy1DZCaYcWA+3RqD62jVQTAjA9tkLb6hbw
+kjbAqLnFJ3AqYKv05eEk1JJ9rEOcGCJPpl+SLZ8VQhEIWd0a7IsbglKsZP5qvXVRzG+yegvg66b
vVoHBwZFb6VnuykXwxI3hF2lS8WB1xK1rjrp/DNDFW0H5RwOPWFK1kUjvQXBIGftEuhCFDX6neg+
D+pXByh/Q7VrImAKSYLJSYQp2uqFOTSSSsdXSYwxSI4xk3zrmMO1JVFmHIZjRcKMQdJMT+JMHum3
hgSaxvzCSL9Cl+IbBCRm5jKtI7FGJrmmxY/TzpVrluLYOszKEwB0oxy9G338mKJVIgFHiydPNqst
C6zwPpWCTYnpeh5yXE+MZgyU1Jtam4+VrTBmrqzXRuXfJG1nXGJ3piLBX9mvZcrzoHZesfr6Izk9
Fnk9Bbk9LAbWOjk+slqQ/8cPG721BtyZ/GIV3LVq+DCNnxjJEWcdVKrPytlrReCaSbS3qDQqE0kj
KUKGk+86GQ0LhtcQwaUbpdNeKOxbRqHsioy5m7mEEllsE1DqGbtC9rQJf2q1BBgpRnUtO+cYkGxk
LxFHc8t9M5N6pCbf2LsP5jT5cWhcK0d/NoruHplA5uZqu61zR9y12JI8RmGH2plvNYKUvuNMRyQC
7wM7jjm6fc/yf7L3yWR918Ly+DY2QtkzKFpmlasAbNQqQAIzIoVpx4qQXHqjXIT3Cb0TEzp0M5i8
8RsvWhoZSRkeLUTwhnIeF71Nj/AmRoDTVwVSHHVR5QjkOZLqd8wDs9rxIZwgbxk6PdvYi6YnXdQ9
DTlbG1z0g9d26tOABChoU8VDYlG5CYmLr4EMRCer2WYQOrXGkOvXZYykQn8ch3xX8VQGNZ2wXh/Q
Tmww9riGRLbt3B2Im7jrJ+AE+PLbkIqG/SvOsc1Evb8yMPJpVs1EjIhn8NhDLI657bhRMbpNHQJL
yajDqm2kDDda7aOGnt5cAuitydVS3U+w0IehQM6Ou4ArEXfP6CyXfuKp4+wDq1zm9iwDsP3Fojmo
lbbRuvQUDao/tZ8N4uEwM/a51Pt1TXXtxFswiAfNmbe9vsTSt7pX99IxdiKindhZKelj2YE+m1Hm
07epLzMylnGMcO2nBp24sq1U8wmq5pF5yRakctVG61xZwI0kIQ0PnHa+o35GwL5H6yNeQDpKQqrS
R6YjvRpfBGCJlk8kOc2u1NZ7xmx+UD/q48RmIt4UGvhYA5allJ1zLIxkQVKI46VAHEj65Yp5JSkJ
uZt0CGSQG7v91HjWaHsdy9MF+Srpra+CiK7zmoraBsPaDuqTqFloo7Gx0p5VNhy3RHns4gVdwZcu
ioNWRtvCIgKpNoxzhUFwZnNjdfKqN6aTieanHKCYF7ELIgKxUVqeWIysZBhchZrexlI+5QVz47b3
IlvamrjLdLZ1jxhWOaeN8TXMMw9p6KaNd8MkYUSu7BO5wEfNzPZBg3o7aqVkrQtU0AVlzUTEqkS6
MS0S2CQe39nYk6hG4mk2+Yky+az3QBAhG9E6y5/lHp7kojq3fGrlVZdVqFg7YqDalcopMZkDIeQM
auz4cyJshM7tTjAAr/G1VTqsb/sHEVFUcM/sjTaU8Ws2SuTwtnd83J9jxQbKjaKt5g6a7hhGb3Ro
PBkhMZSjpI4suXjtKgNkpmoWkGALi2KxUxR1E5UPhuHQ0iRbsls39Sw9CCM5Rbp5TwnKW2fuc8Xe
tDU6VjXZJ5lPNvG6wQM/Q/jhGQKq298yY3JZPyD3DjYEkmuL+bWKfRl2RBFf5lje8Qqehjx+UaIE
dzjChp5ZbTMiKD9Du4WvlntaISBaDjOzbXYENj3kojeQsAtUHKdTod3NzncuI8BFyh4RyhU3JmmB
lP3NTFiaOCSz2EDiG/4/FKf/w2Q5P8tG9e+GXz69N+/pv//bfw+ks3ypn3IdVDcOYhg82b+SdH4W
j+YvOOOYnpqwbLQ/zm9Z0RjMDByiM02Ss343v9WQ/ViyiV71z0Zm/d+BCJQ4/CaDYNINDWbPS3H5
G4xlKHVKHKRp4EkBkkY5Gu46wxhcdWiPUzXfl1gzVrmDxSfEwJ2wAMcoGjxgbZ/Qg45vkxl9hlH4
xiBx1Vijn7JQcih88djCeEq48pqouFpYZBLgYGE8f7TYimURnRZobzwytXUEaZfcjnu11n1iutBd
qk9Tky1GUnR8xJggjlfdPA98qyETKSSec6p7j1CkEyaunketXFqlkSa5Z7nTovRbRr2zZR6xbnu6
WVw6gq7zpFwTH7SpYFKmafLE7sQdqoBOzfFMkmlNm6KmYzvSt9Vabe39EIV7Le7PPOvI6KtF8RMs
2h9tILNP7WbcuNFNRxrkMDPKIwH9KlX2OBc2lUFIAT6JVT9Nq5IpeDuy123BqgycbxW+7WGRHCkm
p/mQrw1krUqNS7pG4NvGrJAwB+vNuK14uZWUknwm+IDBDfux6Bpa+ZMqFJdj0MBJXoPO2jA+eQQA
Fu8U+0r6FVYbMnm6KvCzlrEcVSdK0FXhm2F/w3yxGVuMDCHKqXGRUM0Ww5+Uq2dnTJ3ttsOsHAqB
fIWPqAvHfdCoW0qK+elOb6ZsbS76rLwjms/puKfHXGefqavtJ8Dt7rNokm8LIs8DRMfyKNBFklcQ
dD/qJdVyrq3I1ZoCk85nYaXvA/WJLQXPshr7SZhdQf8dp1Y+5Hq9iYKB1zu/SEmEG0qrGO2yExbF
y1zDMCPHsJuQkZWgItm9Kmc9Nhav9eybg4Gvvmi3SQIATs+hi2kqE77YuiOhjDRQSUh+2dINkfnB
KIjDXJLu20B/loPouggiAouY1yWZ6h/Scf8Txgqi8fvb/fbta/5Ki/9qx8Vf+8shiU3YAlthm6ps
ygbSwZ+HJH8iawtlDFWhvHAyftthG4TCoOp2ftUt/pb1a6KEpFZx2H/92n3/qdQY49cl1u/gGhzQ
8vINWhSJyGL/oGnEbD4NQWpI3sIdZdhmwrHEklSqt5oyPcOvb1loDutqnWLJLIfrjbMCVUosb6Oa
1apyBw2zEltS13LZTRHDUHVMuDrTYL5LXhcn/yp96pnR39Tv+q65zEfkA9NbdQR5tU/XBSaZTyw0
NRpAZZeCv9SjDT5KQ9u1T12lnSbAT+aqD3YOQChBZujKkPzuHdgBYidj05ifesLUm2HVBuF83yPV
WLW3Ot6StXZ0NsoDEmboC/pXfW3up68IiUa1kQLPgkssuSnW1a/sXhovnduB+GapPpMPWm0y80zC
aqodY30TFYgCwscoc9NDvkX5SZdeVTtRbSFGORCINQ8BXDYc5+AlD3aGscdCxKKOTjpUNtqp9aRx
jZ8pIj8dWqcOW2Jt0HjmfgzXyToHwS5AsFPvtKuVbLPV9IIzTUm3mrGJFzZE9lky3e03xtF+nxEF
JD+AyfbDKZ6vOXQLI3jD54O6M9JczK6qc6EF3jhWTzV+n2t79jMefI61YrHdWTXmG8W9qPYJuJIg
eUtlEEsk5SXatp7fDetbLNmvDqIexXnRI2Qq24b5v/MlgwQi30t9iGqgbodKSn5IBq/mJK/TZA0j
bnZ03JsoQas1LegWWCrf0Uhdemu1a48Y5ntudzVui3h8d14I3wF1kc3+wJc2pF2nFb6xVjssjMq2
fcjZHBoFs4p0UykvCTlvwKgaA6wrNMnHpL5gEWMC02ffQcmwGrBpvBMquwNIJ/ElGU8cmcKPlGut
d8cBCRz4Bqm4KGgkmOirINMb0jI7Z6WsT2RJj6to3T1br9/S65VenQ5Rqemfd9bF0VbXBfjyqD1q
T7iHJZQCSNLP4OZ6aDKUCqvqJu2d1233Udsb9QapI/7QaHbhS+O4nhgIeXXlYiTAlvchHanjveqO
6KD7yu3vAvhgpGTcLfnF7zhFtb0gCwFNzQ1/GORoNXXVo3Qd0VhdxVuDrK1z7XMeeQXLvQm/7d1c
HZB6iu7mIOUJVnLjkc6AVK1Nye++YFdFLcl/mbtSh6zYIO70s3NHRsjCmThqvt/x2JAu7fFPUSwV
5YZ0ubn2+Pi/0cLgisHMdyFVQ3f34MXk+5Tn4GLs9Q/mTTIyqU1mrbmSfMejPwV9yW7FrteTeSeb
+8R0ifokwDh5TJlXVWsBpCzxjPNb/c505RtFq33VffFS/Mg/zNOSQ/DKVkpPXBQp6/wDxBhDZuHN
mxgt2A9IZeQwPR66vbRlPFC4xT6PPUiEOTpE0lr84TPaxvfSjuyH+YkHcl3tu2iFZockKu/V6G52
RlbJvAlYGLKj5gxpWTO5kDcC40aYkkdwhRUuH1qgct8dUb0QC/QXHeGMeJskTwWRHW+rbJ1rrnnf
Fhst3xbto8p13MtPVfQ9p2vPDI6lsSokP2JZH6+tN6wLgeZJzXHS1+yoKsUvm12aSWC4P/XP4i5o
Q6LkXjP7GN5TbQZECISr4SPcGA/jRveVtjzrDKnkOxFflPiQjb4U+1k0+Qh86g/iD/k1lHDodmiu
4xY8AcyQKN+YOKg/y3WFQoADWPFH26+Vxl/6z1s2rC3FIyOUbFf87gKyIe2awLePredoJTsggM68
n+yHZtrrB+TIOErLTRTuxABG+WFIkEFHK6w80PK+bHI4pK3dndjlWolnvaq1L4OXI8g73ObdpVUf
h/Qh1i6u01xUjs/kzmi69Z+vQv6negb1v8tBvf37v/5aify/TYPL1/lZmcD6ooHTiTRWCFD66+zf
/IU/QfRCSAVJg87iV/zN7F+Tmf5bpOBZloXG5jfyGwUbIfZay4RJIv+5VCfT4Cv9Tn4D5ERXLRnX
oqwZjIr59n7bvknkpnaCLCRmACGMvDqBahC+OkaGa5rR42pWs+dSV8FwRTcs3sQMJYNnV/NjZKmk
MJqbSHFu4xhDukYPb2Q2ygzZH0umCey5Vj26mDDN2BDOdrxO+aSW3OkFk0VV79bMxnxZEIAGmtjO
1f1oJBOWQDoZPSoJGBHwsuVe/1DKICRntT03Xc0IMFvXWv0QsrRG9axxUMzdle6G+UfNqkGquGZS
dIO1Obmx3K6V1lTczCYUr9Gc2re7fpcI6YmgVO05Yp4PLLjdZemwU1Suw3pQ9/E0To8oEHZk/26D
1txNznSGyDhxc1TvTJF31ci2ok5fJ5YVSpj4XaYCTucIS3WoAvNTjHacg3i+yaPNtRZaH7PQPUEo
n64DmMp4abSq9zvNWAtF3qbjjFk89yXIBWWJCy7Mr06VeUPcbQynGv2qyjLPkEKyMSGQ3bF8zUhG
1l97ma2D3hf1cxPrSr94tGkvLcklaL3kLRFurvEN6BGYWB3nXwizYqXL0W4Ym94dElXzepvqjYgh
aEwzVZcmxcNOkknhnEkxAS4RAoNGJr2zY5VLL7NgYofTreAIiuavSu8+qkz6YUyAzlAl8/r30G/Y
96JViv1i8amndnxMlFkcCcMqUN4XbzSWTIjb5jhrbbajwXpUFvd7UpFgvPjhu5n7Xl4s8otXfpyt
NUa+YQVGwJ+07ssK4rXCcHiqmk0812uB7T6qmicel3MTSfcZtnygK3SdevoIFgtlD9Z9wmAT2JVU
GUPLwMDA4D8Wb0WLRipm6C5sDOSpDLl8Vi0iTbsDSTP3yUILmLv42UJLY/dIfhaewBhoP6CzSEwZ
o22Ge3JehLOtQtxqjlWvW9AEqaCXL6EViAVboBcDKqbyoSr5IAUVYAMIBz2kg96UqJoy6+DAQKgX
GIKJfZVlYnkk6IdEwmFBscz3fckuIVlgCqWF+MCyg69p4YgrIzgYZYEvSAuGoV2ADLOjSOt2gTQU
C66BqQAELkN81HN5DXoJ/QdohyKPnyxYDwx/dzbsB721n4vFe6hr4tOCDpHm4hso2c2EGhFBj4D8
ksP9BCiRLGiJIGbBAax3mzJw0FHU1sb07EzKgqNYwBS6PbFyUL7rBVohLfgKjg5vCqtLCteCWQmj
U0gXgaVDQ4B9weX+ZS4wjNbovpwFjxEvoAyxIDMk4XgRMN1iUH6IuT0zBjoJ4pEaNLL3RSOfK12c
InO4dzIkzguTowkV8CuMNtkC+pIa4n1ZCB6wqsfX2DTkM+mGL3CaZheAzri1NUGi2pLCK3NADPXW
kumWlLiLXJhwh5lRPwSAja1PGLT6XZDla3Cjd/M4P+Q8skyHPE4Z1owFymYHIAlJV36UaWdWg4xl
qoWxAbykWygmrehRqsM1IRbvjti+FW/h2qzB/amIfQmenDfTPMQnc+GjzHK3L3UWLELpwRKb+CJk
q8c6ClfFnMGfkQzfwXE15JVJRuTcEE8FSApJrq5N53ihtKTgWjSU1mvJYiwDyCVaiC6QQlFayjmW
2ADeSwr4JQAAk9foCIqctzRrKOnyjGWqFUzknjMmcg0tvivtaT47Ztp3rkpcmmwJsgjomaw8R6qO
xiFW4cwbkbEpDeJOxRBs82T4mEi88Oo63BeldBRNk32D7SCMMh+oe0XrXJ2mtAkrBrdM0suQ40qx
tyzxvm3DzCFAqnaIon0UJ3WEwFOjjGHNQj/Ucj4M7U5PjMeSalHV8/iOTcIeVv8BvY6Kv7mE0wut
coROy2ltjKrz6ERzGr/Hi5muWmx1xWjcCnx2A347gBNIcFTjMOWmsxlQYrcqMnO5MHyO7ic5NC9l
G7+bE3OhDA1JOKfI5ZgHYjCH29hoeMxAMx6FFryQh/NVtv0GOwwdMrhbi/WQRB+pk2Wz5CGoC1Ey
5QQTvs3ufEUsxdsUCTLkZxarQ2k2q7AbPoy4MwFVo3OJoAS5UWY/j0hSvBTZ1SMkPc792MAxDItc
7WHAcpzeKUuA+iCzGuh6i4HsEq/OhvS7WQLX64h9OOSxAAQI+tK6W3B+ERHtatsTMktquxIS317A
GWAvXr+j4iLaw4I6S9Z7H4eZG9vEv1uMwrihi220RMOHZMQ3hmoTtUFsfLsEyEdLlLyaaw2JeNNX
zQraE+TNRzbM5ZpcUk1k3w7wI3brHaTnVqJtNR5SLdsYqfKOl2Q7E2dfzfJOtKyGA00tXSKE9kvO
XtYmvkQYmsSzhorwY+5J4IAwFlX2nv/xLcCiLpwhdkNlmLadU/B4OKg44+ScJ+yzca5ku3Gy8rc6
LOjaaSgIQvgeppluQpK+k9T8QlCt3UdEpXpFi8GxWwwvE63GqLx0XX2RVLU4x/EkuQBE5vUohbJn
q6q6TkU9roGqsOUXzUMxhFcCMGpEAo2AGxCeZdv4tKPmGTPPvolCduk8P+s0HsedrZLtNxg9OB05
rddhTwyMVpGg0HQJW2yFH9zpMa73ZNjL9DuF7Y9DiFqVWYfR38Qkrdn9HuIaRxFG71xlhVqm4l3t
1YuSh7d0EQcldvJsD+N2gsYDl8nYWRV0s1hLNgKmgOhxo8rEw0xN9Fzpzm4IjH0iKxCtHXRwMoN1
jjoA1o6G0tDsz2o5nCKCTYphIEQjLy5lbdsMffWnf/nr7KuZyQVMIThqyvyKXzCl17LOWk/7FCcm
Q3CAM2zLnzKdN8hwrrFNH9x14FjpJtVCPjmV9Gim5mPOuoroaEbd6nqEMdNF9pLxO9zGXvJCud1W
fUrwjl2ck54I33YIPvHYIvMLHghBsSFn2RayjFza9mDWGid5UGAkrdQaP75iZZuU5FI1sz5yGTNK
p4SHmKkYyPSdlnDNR02yD+VUwsNjvSbL1MouGHYQDn9KMnVPIOZmRvhaFfLnHCWtmzHRm9T2BTTm
BoDo8I+RYf3zDYVtZEh/eyh8/559di1d1h98D8vf+kvnpf4CTgkYCjPeJchtiXj4i/FB+cWhz+Yj
QpqmqvwhgYK/BKZFNm3gkuzXftt5aYZi6BaoSux0fNk/Y3xAj/6HzotlnkpoL19KM/6DvPNYstxI
s/S7zB45DuEQYzazuFrFDZmhNrCQ0Mqh8fTzgZUkk6yq7Gaz25plbcYVIzMyAhdw/OKc77Cjk/zg
33dejRGmFraiASQLwopAWHDDyXVemV5zmwk5bo2ZFuWNYmeI4HrMnAuGdzwIZh+vurR/bQB+LCOv
2zlkEyzNtoEeX+1M39+SunHqdUH6V0SsouUfRxa8q4R3xIrY2GOFXEdvTNjLw+30zA8QXlDpf3YN
2zfpg7DVu7VFM7DUIbnuRyMEJuNYPVkYkb6tUuuFnd9GGwXdlxlMKyuzYFH12WUxybuOsaCvnNde
uM81vEje7V2zlZ3FxLcMp30twB25FeRAaP+kPjIqiZXY41HYalYab9Og/jSNkB1XwCk8Gt4sg592
mdfvZyBbZJTEIQ2AYHFt873N5ypLEFUPb5HdvMYs6QrbPmWBJ/YQVABd0XUkibmXKZG7JidWFmhb
Xel7ooduEyfa4iu8Bgy7ySUEZ5xN+0Gr4NxUr9h7r3xDUm2H60aNV76fHTTHOAinv3b87spo2hfX
VuNR5e3J8vMrRTm+bnORrugfNnold3XL0z9245EwjXBhziHiGXqZVZTg9YCnHW7YitH/FrckZByj
wNgNeXlh2wEpRQMfR7FH/EFaa9KVi6pkhK6VClgAOelturHYzTVO+d71wSWsAfIARuvsJNiex2md
JPKYuUj4RNZvlWG8RvFwOTYpgn2GZKpo3kQ5bnhvA/SjmQQcQBznY+enT2OY3Zbz7QTQ0DAr4pda
dDtjv+tNncVhcWHC65JDdJM28m5Ex1PESFFyHM3RJF9E0uC0kONeUB1Gs/ak8TpUETmGYSfZR2b7
mVgCxPT4UpXya97nOepUFg+pZACYiq1LVqdBqNFmqoYtTn8aJ1AWOKHrg6fG56R3Vz1DMzex3irL
hEasVxXor/gYFRomeMpZMNJFcCHrgQE/m0+ml2b3Ie25RvdeiBXON0Y9hKui1O2tVYVXlHG3WVLN
PkDvUSNSVGAJJ55M/6COJeWl2iH/w3fY0pZiMV+7FlKYOaG01turYfS33ZxdSo7EU9OHNlbs/Jxo
4QWojKNlaofUCl9KgGf7ULgPIYGoKcGo9HXMGV2yUg0fnTwS4FNhOLfB5Kkt0l8E8B0ZqwAP+MyQ
/mn9dUQIq+ZQL2GyeGLc9DFjQyviWoeWHMgI4288kivRh5TEc7brFBFsMRL3qmpcnszKbbsdebk6
LJ96g8DIpL0GC7Uf6zRctnN6LDQQdkimpAHsCJclRzYHfS2NM6l4SAqJoK3mLNoqMY6FIJ0WhuDA
hoXE2rJz6dXmFFsrJM+WUhcKJxG3ypPnuiO7W/bRQyipdAkwZit6Nzi8RSsq4Y64XEK+PmMiqiKD
HN2J3EeqnOfBni7scLCWhN1iXrb9W3tO4R2z8lzgTQoGuUqq+gMj0L5vva2LEiCdY3wt+8DA7JQi
tGzQJCzapmKID3SKv9ASBCwIBI6z+s5t5NU4zOyHuO6vS1NcA7K/ydyoXUcZ2Fi9mWDkxVeZCaCa
HDsI3gorihXW/A1yTozyLVA9260oVk9xQ+L1JJA6eDnSqY5eraiIymzRS9kkP1Yq+VDI4td8OoAS
HLAgkX2apHaZJQxYhANYKcvlInP0sw+lljQHZG/gB4zOevDBEbmVvTeTZFvL+tNqNJroykZkGSvz
Bg37pZYjHjT60FlYSfbZ0zQv9THlXA0vTTmuIXidvEH7OvJBLqm1PlRoiaWjIZiM/eTc5Okn0sGn
wamiVabXt2FgXad9wfZgjB9Ji1xnMyHUb7j8hs6+oTwoJzhqpXlhIspbN2XwXDkj2zXaXyxJVySX
XzrxMK4KiyHc0BArGAqNUR8Nfyaa28YrV6gbNk4Z7jnIigt4LBlPE5ih3s4+Cby5tIUJ794K7RMw
9vYUlQW6rgSXV9MztrO6fhV1FKdVAsqzIhMPR9m2LkELFPg6FnViAvgfEJERZQqGK82XPGWs7S3E
VPS6+14Qh8zbaBE36iainzu3JWoUlYw3Ag7EqjOKvVANarpOgk1CC9U61t3QeG+FYqPVaChatK65
6ozoffbKxFPHCya5R7mM2nJMLweKXFaZ4yZtSLb2Qu21IvzMSYJdgILNKxBTxHb64oFv6QuWYBMA
GMr8HbqtZW8W3PHmuB0T7cI2cf/nDCn00tm5k7k3imTv92mJRNeVD8k0bgWvi4Yo9FWFnWRpt+2W
IJB7n9vH6YN1qsP8FSZxoNjStPykh/ZHZOv4JmFV0Eu6q1gNF1I3VkUxZ3u22zIFMd1ar2gk13VC
mEybnYIpwFc/3E1tsutT7WqYKdeeMPeej3mySDPYkhjxKMMk4bMaS64JtCdOvxRmBsfoKkw+XJu5
sZ+5JySqwEP4GiwbfGLQFapzGvpqq3LvXRj2rejjGOckkZ1heV82TAxCbdu12doFTwZC/G4gtpPI
wqm46aaIjG3SKOYPr2MsJ5t1R8pfyOypKgM2bWbD2sbg9Nem9ejndxMXEaHvswIaCZF+zsSeJ5S4
O8e8OYsYOXs12BHvyEGtSxW+tzpiRTrZN5KThjNFPa2qBqSxnsJVHAFf9Wu1xih0UoYUiz4S4aZP
zPmib4DpPAbonpe5JDXBLcDbJeO0i0JOBpc7Es9KMyFARS1rqIa49aGcR7LOvR87pwEuhm6He8/g
HNNA5rZJzC4cZ6zZbkn5WXPNrlrXPbhZuou0aJ1Cx1CuuAwGgoE0l2d2YGSsRLLtg+oQxLOWujzW
ggehrp4UYZi2472Xg7+0mEckHnIpXx2jIdyU49xyybVe1e9lAZUyqPDJ2fq6NdKjxstE972NbNjU
cSZm1cA6wCfsi8ev9s+8dHYm+tV0NIOla45fzXjEJ2kcLD+7bbBYVTaTD3JMMeBQFJXWIVXN5+AY
HFQMyK3yOVbq1HtilXftKs0saM70aXzHsBSgUFkhLCo3QLXO9H0gtIRxXYCmHxHDzQg+fRFmOvLG
6LGVxKDKjInP0PPQZeVnrBpKYxIhLMqWqt957nhlVNMxqPViA0B2D+aHO8zQLv2imzeL6qlwLE41
3W/Z+epHiesN1yaPbeiB9PPYjEb9QHgSQzCg6oxLXbxidQ6VQRuhDSZT+pIpfJ0VBr6tzAf3UCJ7
haens8cHtM3bd1ihd3IZJMTXlt0fMq9m/ZhgZQyGZ6gILsC9jLTIMVErEfr8oyrO14LTgjQg44L8
4NfBai8cmDrZGOBKyPLjoHAuKAfZeTIx6evt6CIIW5N5iYo3FsY920xe45pXtyi8y6iRr3mbXAW9
fIXKS00ylu9/fGN4V2T893vL/dvwf96KcsTjHTb/71/Ol+/+cFt494I9+x80qL+uBs0vOp0psk5J
N+HpAlXQtwbV+IJSGsUnO0PHMG2T3vDn1aDzha/oGIloRnH0G/yln3mizhch+B94hizknbSWf6RB
ZfT9dw0q3ABkohb/ngSxiXLq+wY1m5q46q14WgWpY208KOtmZ5DClyG7cdqD4SEIGqJwHyh55+vT
teNSE5T4ZIxO4zSRKZgIlOsI1Wt8ApJgTsXgmrPT5Zgeq/BBk9kD+v/iXFTxh1cIb5v049HW0zud
pCA2MoxfIX/GtTerWRit6ZmfrX0bsrs1IL9oIrs7zv3/tg6xPNPL4Y5MtXo3FE5HuZKcnSB7jQes
ez72P15IMJnA/F8OIwgjbnpEPoqcsYA+rUPFY7SzQjMwsYeUWouHyQaVqXv0uvWzndaMgVCiULgx
1CtUvczG9iNotBu3AVNJmUBkS33Spx75DIHqXYa0WxIFvQqlnhwMWn0IVCCHh4YtV5R2/CIGh0sw
9HiiUZkm4gwpHTPA2Dz2XbPRquiRD5qMuax460gdXvsBCe+JDBYJ//Raq72jx/6J3QviGOU+dhHY
dyMs110u7yhGVqHBpogrg8bT9Jx1mQ87nSjbYHLuAEE9Vy2DwMpB6SCDnW5r5OU24qBsLATW9NXM
oVwuGnCyU4SBvkl4kQVZcyLwolt2LQlJnZbHVMZQSd1EpTvDb/07DnCLeT8BLLyAKjEzbHCWDAFm
1kK/C+ehhKEAL8+0cTdC3es2HUll/ks8MGMfG3NlIyNTZnHZhVz91rKOZevo6zBQO+aHya5LsaST
SJhuGnB+uJsLm2bIl0tZ6xoZx519P2lUfwtV4RSqZ3d0GrWrMRVXsazID2jRcpXxcNe6zq2myqce
MzBit+aiiJIjD5e3dLUCiKsykd3QGvPrZMxns250DhFO/Z2HcjTK6r3yyguGqxexaj+myrrRUwfb
trlP9EetNl74He5h8F1SezvxggqyuNII8LiqIH4Ct3Ja7RP+Vv3VZKHm5vUG5xlg03JZ2dr0ZpdR
cBS1Ls+WXw+3vIY+BrjilkssTWE89hIFYVPp2VWuacNt57GBZpMED6ffQ5W+rsmfaI1iQ3qHfbZ4
SDLKry1JBJQxZUIkZMS0QJ56f2JuSUj5oUOVVz6C1t2jKT8wlmBDXSJYMnpr4Sfmyg947WG3Siwo
rziyAkR5iPGyID/HGL1oQ95Kz6ae71dYUHaDS1bgGBAzRazkdJHj6ggtfAmN2ri9Nxy7tizWzeQ6
JCa3GWkVmE/cGmWUNbLOjclYfK7F8NyY8d6JnLXKxnc2RsayF9jxEifuNjhzrcMUpawJDaG/eE1U
wiZHcdeNBC+N9Ql4PEIbHcE0tCCsSpjgU1p4RyOQg1joQ9ITtEBgxHXL/nLv6Zn8NFgOXni6Euky
dejLRaBsYym8XOJWMjxyDeqJUECv806Ooi5g7hgurGB6jkURLcMqPrgtD7mTEUwfhc6JdiBftrj1
OS6jPRnVq4wU01ywV2tNQYhMmO5DBuprdvti10xsQZjP+4fSFZ9pb6uNjYrJIV0jGpttEJr+EXqS
tuMN3izx7F3bdfjRy/EQpeE6zExkfv6F8r2zUrm76E1+gJGSM1DefWlVOco4BRepTRGoG/nwQrN4
9nlQw8m9LUz3jmHkOYQFjGd7YxPFHg64ueKmotdwdRNfNv6+FGuo3nT5Bs7/PKDwEaHaigE4wwVr
FE/aTGdrXPeo5/aFNNtNYhMQMaCrjC1AYxEgwcp6DfvxiY31xsQ4x+3wFrb1fZBRHGvTtrXVE0R5
dv1xdGf56rJtmhSEoF6vJgsIYWGoYKO8jglO7+6Njr13iyCTc/KK7dc7qsZ3U9JyMr9gAFS22oKm
5Sp0s+e2xQaVs2CGoBb063rk8R6yiEWWCUG4E8PDFGcFYhGtB71G2ViK6KB1vDGEw1KXawkjoK9v
ChURFWr1d2VeGqskwcSfjgVmPJjJfo4C0R+eVAmAoKq8c6M5HIVCWashq2sMZ6ODS6mJt2hiCnK9
1cFjl0MzeEiIK93wFnHNZRxYWAJtjVx3CaQ6wU6Wj85VZEGLyDJIiEnM8LYa5pCK8qlDzD46SX20
srJ6+p9euP3i1TGpm36wXYiCNn1/+beFXvO3+bZukF+AIqHlsqjpsMTMoKNfOUueQy01m27mvQJf
+bWag8mEkZtC0BESifiv1ZzN+sI0qePsWTWms774AyZv0/m90AvOksGPhx9ZUMzJn6q973w6Gc7Z
0ZwsuZLtlGF/BuJnwcNoRgy7QUJO2+yD1axsRDUZFVuGv/GSUw+eUr+rA2iRiDUMIBv2TNsYyCRY
ajYEjkr10eOo2lmOMK/87DhdlxVfMGd4R5NFe3r09yhEtl5bQbzB6beoZ+RHUhHOg5NbkeAaICsD
DNKbQLnJ7btAfv1kxTpy7IZIWibeY54h9iA4KZ+nIa7yP7K+/4qGBlWKRqfY3QWlvmaE6wAu8w0g
P+rDAv5Ikl93jg2vONpsVam/SJhLx5MMa8RoUcNLqoeQYWjGcppQ7YLIcEID355ir9pWX0WdvxpJ
yBzBwE/eaKu2ERYsXFLp/Nh9aEMSiMmvW4QaRbIIDqMtvFUaqGuZN8cwdB99ZGCLYoSOk6dOe7Y6
ZFaOkb2NXXIOdMJOUL8dbehSG+p9VszAmZqanLvc7+VJKffQxO2W3ZZ1mTXMx3TvgwC0FlYJrZ+0
K74162A3hEZRtLhMPfehppmcsRELTFDLHvQbAVndwfPldZdChg0xmi8Sm+lZzlQ1kSyop0EPlhGL
kbXPxmYBTpZRgSInN+bf3cMBm520g/2cOSpcB5w061TBw488WOMEPW0ah0o/btx97sXDvsFhtB4k
O+cSZtdqjpmqlXMOBAOGOi1ezZA5k5U9WrkmEAxEr6I070zb29a9vpq1NAhrWYQFPSsArEXs6nYV
X6ZaH3ZOho49NtfGkH2lDkSSI5j3slAwJvTaIzOEfPCWykLegAwgCGksypkk323g6I2Ei1jHHC8w
yrd1xTJsoazwmI31IefuN8fUWnhMiOzBP+jQV2la17Vv7GOimZUgRgXdIkqcI9lYu7ABSMzww6nz
dSIqaAa+lJsBF2yv2tvOGraQcO6nCaBsOhONCaFhtm7q2apyFEuCqbmLI8TbkIYAHt63YehtSClb
WxPuZwm6MtwMJZ+W2SNAClz31ghQ1PcQB6MAzn7RXRsm1igfA4hRB7fFBF0xE7cyEwwidTYKiVUy
Ow+YL/bqoUxNCpLab18Mp63XXdDvdJ9qsYEqvBgD8zJKZifDILgX7ODZSl2x7kv9aQAuCH3rDBsB
25RRbzu3fyynECqrO9GDYMmNJ5Q2Y/1WmW23TLq+W0wNGateMj6aDmWK5OKvCHa58wmBTpbgfzwU
zEXGZH449H60mQTTtQLZZSPCU2KT1eA4ULFYa+rL0p/kV63iXis866teVhgm9Ja8iZziwyHuHOpL
qmjGhmxaZyHHRDXnsKoKK0Aac59HoYWMYY5trchvNeFisikbdpIQUs8O6D1qcdMS/TrU5skQvGtd
I7uemgrRaZUTqSMUXnutmGmn07qNo0+ELLD/o1sSPW70UTpPU2yjaac/IBSsYmoJlmqFDrbdQF4L
ljiLrp2wUHR6ScDYhfhSNK20j6qIANjGj2kjlkMDQdaSu45PFgXn1pLa3aixDAYCzr4HmWPYhiXC
da/n2lR4zYLmUk/aeJF2A7WhGD5Nu773dP8GStdF5yMAbOvss0vEfeaV+zovN2GcJWQJ5NCRKfP4
lBvmZwCKX6SW0Qu6NTrS5jQO1UNSFbcjo0Y86BTeTush8q0iHDZdX11J1j1H16+zg9f27z3x3RU5
BruBge271nQD6b3uJdTtYJN1oeTpqYoL9h1ElQYG8DVE/Hqvy5UdspwiLahe8UU2IjOCyZphTP8l
xcu/kjDil+rFYBbzg+qFsrX5+Pcgaubv8618IYwGOYQFgBE5goVJ7ZfyBX4k4ymCAcBLm7qYsTa/
li/kbZr8JdMh5YYq5dfyhcAA19RxJRNxg48MS9wfKF9s++/UEobOaEuaAgUGxH2DGur7YVQtvI5O
Y/JWVmjcGAN5zfFsMqsYM7DqS1ehkKuxh+zddATcuLZ/A/QOldJIKEVoVBcmYsTtZKb0CwkuD8bV
W6RhD12PL7SuhgtDw8XW8/Y22SYkSXsDi/sw+clWufPotER07qXxc9A5e0GSbzhx6g+1ezKb9qxa
/ZRNKUYjyoQYVzGJ8a+ONHY1Ws6OiM4FSJfDMDtzfbDAAaGJdWccnIb2DOHcTk9NVnbdSkXtIXXt
dYjqb6DrhvO+gm+3cUR4G0EBCBO1921zWej5zonGbZBPr00jCOgxaVoS1oBmjtBOuusiocefkmvY
ZwvpqFnI1S0Kx9wotI19qu/Cul7MicNp7qylmpjhdSsbsxsuAbTs9jHg7efl3bmiAszz6KtRA5HS
DcxVbPS0C63w3Q838udQcFabFyhqV4nND+HL/jmfGSZmyBrYm9toOQTLKnf2qC8Xeh+OSzuxqlWe
uF+nkePaneZE0gLlXy7kuRVeVm2g14jV5HuiXLeSz9qpjTdiIUiTy3QW+BMJBqkUVx2r1eU0g878
tjzzSr8U6Ag0In0cBWXW9a8hg6YkDnOQhnFkM9vTXvM4wACFWgBvI148+zxNoGIGvG5E6B195QlG
liOqrglMS55BcsibceEW/lswsCgRNT4fEYEIRBgyGMF14HcbBOU7Q3+uRE3F4gcHkUFw8RLRU43a
a1Ienu2QvtVnrZmPvrZBnB+udKerl03hnSSz0CUFkrWEuYNwfWabMrVY9Wy2nj20tXkDS0zkoHzc
kQ/ZmqW7SNbbBQ8rkaVx9uQEjdppnoYRihLSJUQA2maN/7tk2eaIEbwvrejC78wbVqMxGxq5QSpJ
orXFjkJLw2xpl+Wnq2MwTNhjk6XI6JD1zV3JK1kX7f1k+ntu4DOziEtfUH465Y0C3vnT/mop3TwH
dC+GpUUleUxgnqHkoy+IVrYB8zNlr10mA8VTQn9bZLtSxGd6IrrsClegzyqVm9i472duIPepxJWv
EJIjh0oU+lgprWRvYgY0gfLwbMQw8McwOHuIiSMAbEzn2MkKKo5q1EguV7cVpwC5SzVeTZXu45x5
cqEodD23vnKtftv2znuh9du4Ca+EyUiPILp1HroH06nfR718zfSB7iZuu60n2YnNC5a4fo8D3UWw
ofsLVXMXao474vRGPBvWLPQybR6vuuWd51UGDBosLiQglXxEWk/dD21agCQi2RzFBI3MRZm6pBrl
7c6Txd7WgyfDKtpN3ioXb1l7Aia2YaZ8FSHCtd1xL4cuJxAJeJ7WmPoir71pmXdU/oT2ZQ/l1LUH
DuSHzMzeYS2zfdN3jYuTNUrFWrI5HjzzrgBJ5xTia1E0l4b09qI1HmLXPkRUy7k1gQQqg10iTLTX
4DJTpW1NxfAFAIm9ADr94Ck2oHYCIaZp5aONePLRtMLqXmvr8oa9BfenKstNiSLUZWiUYLEzbQzG
WeUU6ykbrupMvNYTMzAn8F6A7n5E0r3jFL6pgeRbXbeepEAtZhE2Dr8SI6PVlduYC7UQZn8/2EW5
MEi+QPyLD3UAhCfq/sKgNzODdOaUHazIex7K5IZcVdQa9q4pskNrNUdbxpewZY4VbmQ/gjwRAjlx
2tMgKNACZGkKaILuBSAr1YdLBEa2HIvu1hnk7TgUR6qcXeQUrzAcl0IZX5OYwpCr9q5FDQD19miP
8U4jQXEaZjdx2McHNgUnK0e9pQTOESOeBmJSCLyP8xCrqULU0JnNyU/Lnnt+urbFQN0FGI1em3If
sMCTW7kPzMxvhqqTB45/FimerFnxN3flaPZX7SAXMooiVOzxrWuQaAKWnNWGIRDByY/O8z8S2qLG
qf1FaXQtCAR3xzb6Lujtq8ooDlYH9Cz04lM1pxiWA0ddWLI8zRmaahrNa5k1b3YgU5Y27FnK2L/2
LfstJuo3iIVxbFrna+2Dnql9+dWE30brimogRxOAnnw498ggyGp2bmSIqHkkKAZvFbK7EnKQ65b2
yhSGuQU29EDgxiHtp/faMDiDUjJiCjwSdTldh4KNE6MSVqtmnGwss9+3NR5WtOM3XlTcWlWzQzai
naZesNTHTkVgDIoYoBRD4e5BHX0i/EpQgWAYM8fiEhJXsZUa2hsZXfelB3U/JEXZRuCfjmAtFGZ6
0K6RSxtdh5V6ShPrpOfIrwQjSlPxFE50uBwtiDMLTfNoZwptqUd0NPzq6Q2AeSSKk3NftVmHgB8z
ldnUz/DQWNvadMTIQgKDYWpl5qyjo/ckI30NwtcCrb27I7f7Fmz0VpvqdWQRtqZ1CjO0rm+8AAll
ZB+dUJwtmvSlOVuWx7nXcOUB+cK0DCQs5ja/7IeJ7IBJ35JeLhe94T2XFTTqvNYOejTeQZK3t0Y5
HCXViJMTQAPkAzNCDeaOeIuV56ByiYuamZCCpTvm9lFTnHORlhz7kmVU0ARvdV3upn56CZV/raz0
kRAyWBl2gFnfJupaV+WDyjm1OTgYP4fYXytV36ppfLWU3992EQI9B4liFhC93bnJ175nFRUY/Wvc
pWgU9Bu2eXJR28xVq2hcp6BZsbAM9sKpsJo5hYtOs1+2oYVMgCCEU1aBzQU/z+HYuI/4fi5l1LFy
YWFod0QEaTwWRCl0Ft1lZG5T2wP5KfdGgMq8xNGmRtSeJtNsfAU3UksOnYmAXHWmvTQY0HgmRY2R
DutEjnDwTB2Puwt+Ltc7bzXSSbZjeUfk0WrKjLVZlltwTivLinDvRNdor752gbpiF8zb3tyGZrqf
oHvZYbzlV53FDLdmGnDoclj5QLh3xpxHG7ttdo3Ea9ugtmOy4udrG6nJ3qxIMi45V1xRbK0mu4s4
djVJ81qnHEhRBlpnYG/qiGCjTWV/TI0WZpuC+Kua4prHOdrDJww42p1yNUbDhWKUt4ir8E0z5MpP
4leKY2IKGzxUTE+URpQ6dFStGk9lZIz4mKxXRSb6UieBefE/vnfTBXlljHp/1Ljdo2avyyj9R7p2
/uK3Tk3/gi8YcQ4CgBkQatF0/aJr53+5tmfBE4WCrTMD/rVTsxgwW+BHvsnXv+/U6OCEnL/jT2L4
P9Sp6fL3sgGUCwyZYacg97KENfeE33dqLWUOdqVyAJzL8nXIzxoRV7kWojfzh2ppTe5lR7XqwBNw
ZHUuGyp1OyW7qe4WbY22vWxOLW7PiuyIetL3A8Q2YQ7Xsosfet3Z+QkUNRygAtAHJPglTkNAdP0W
05cenplyrxyI/aKsbZge49HhvHfvGDZf0FmsTD1f157DitAnBlE+amkB9YwpX0m+8Tg4i9R7MfuB
F6Vo3ss4OgiOm4WJTWTokoSn4cC+TO71nok4gb3ItZK1lWJrrd2rCN+yk184ebZqHPuWt91LUEE/
BwvV4nlqPeujoxNR5F+KPrlgSAZjWa5dM3iSRbHCz0xaPTGey+onm4lIb2aionvMYk5gXZrrOB9W
IigOHC5VGxwqLmnAOBzA0qVRvvse7CXdvho08tXHaGOjXpumpepHONTa1tX9e+pFF5hI2Rgne0DD
pTLcQFwuoAwksxvhs2kkG9v2ViVx7mW78cHVNxdjB1IeT5MNbkODMOWBaU6H6ILP+ZDYt+QCbQwX
LisUy2Uhjp1nnKu+fcrLGxNldgiMOcXYiBLYIehaqxfJ2A/7oZYzgELutcKgQDAuUg3+fWG+umm8
y/0p2osYul9KOBiJKw+InFrYOOYhytAwSbav/yUHzr+QRGkWANnkXOPu58HnpJjJbP98ZnT4SIOX
7uV7vdI//A7fziCT6GIBvEC6YJWYx/xyBJlfbEoxk0PIY9Pk8oWfTyCgxWj1YSDPpGHPkmiafhYu
kSBJ2ghBICDAHYN9xh+ZFaGF4oT5DW3pd7/475gGjt8WpKWTfCwJHVur0dnXXb+pZXbCB7JULk5z
Wb8w8tqnvnMykRFPHWj8SFvoZXqJpNAI4JkxARYEppf9+EnQ0zrr4ts+n5Zs1z6hjB1CNM5ww9p9
2OUY5OV6slH5J81DLqM9LHsQtPGZoNMl8stF3wZ7J3DWlRg3XqUvBqaw7bzqtfuLtKNFJz89ZQtF
rs4tCxG1xP2Iwja6GAbs6VqB+AI75V3cp6S9Qurv45tYgwKMoILGCtJ+hdAmeRzxr0zRRQ21UbMb
Hpx+k8aVt8ontiaDgkQaDP4VqtI2LI5aREyP2STo6fU+uUdnQtQBqYAri/Wf1RMFDJ4qjZod1s7X
MEfI7wGGqVSzIUwPUVZAGWAtzfoyKp419tkziRRFRcESRJAiRybvU9sEV1ZNaq+RRh+a3+yqpjoy
prjLbTAEQWs+uvYp0gkLxPi+425ejFm9xUwPYqA9Ypgj0E0BEYBHoxjIhbfaRDoUeJaybxZuJ45E
Fiz9sRgRWZvrfK7qkRQlAVTpEMYO1XjZXszK/b5m3Vavp8ZDdnqZVBxUTcKBlayMYtomANQZei2N
5K4bv7pAgqKuW6WlGJB8dAhMcTazmcqnYhtZzk2X2uAsAlyGXI/S8U59dyvz8dgx/dGG9FSqc8ys
y2WrkQ33Xf7Vy4/d9IiSeB82r4ljg1QOl5ogBRBNVZE/hnzDrLbh2ML1SulaiJjz+SMOH63A6Wzg
wAj81zoz9hnM6T5g1dfDR3jCOUa3fVVzMauZ0f+ZoMxPkrtAZ8GXKWCfzOSYPbXbf5XT8n+jGA0+
itVL87L+yfl33X6o8eajbsnX/HnAPH/1iuDA5g4gYxM14x/9Qz/+Rt88h3dj+fF//9fLexblq6hu
VPTWfH96/jKrd35PBf3pR/vpR/rRd0pf+Mnbd/4JCSjG4UiFE8+gnVEX512KZ+rblw3rC8Eb9pyU
K7EEQgr9/sP80bX48a/5t4v64z/zm1/gjbYSK9zNRxAV+feXQrf+nZfgd9/hN5eAlCoqaIlW1uLd
QVH520tA/jC1sAvLz3ElEcTzq+67m+Wf3Q4//vX+8CX4p3fD36r/Ge//m1fwf+BWYJli8aK0TWE6
NBS/vQ7OF3A+AA11T9dxl85f/mtdh5+fCn62P3spWDBhnpWGIKkMN67Dxui3t4Rp2nP7YdiGIahl
/mqX4m+3hE2P9mdvCc8Ba+nwXFDs/fT4//Y66AYqCRRwtmVwgFAM/bVuiW+Pxu+r0//Ao8Hx5+j2
7Aj1oH3+7tGQXwjewNoEaovr8Zc9Itw//Vz8hC61DNa1NoIvLsnfPRcO8wMJFNqQ0pV/2SMC5vWf
fTQkPn/uex1bhE1L4tCNfP9ocKU86QB5heLB9OO/7cX5b701/vQtgTFEclTO2LhZmTh/5t9fBxC5
c+flUVqAg/vpy3/FI2LWBPy5o5LXI+8MXpEUU9/eCb+9DtQXAh4eioVvYsy/4nVw/xNeGa4rpUk8
Ac4eMWszfnM/gMdgYMAhOlt/5pfrX/OVYf9/5s5myWkjiOPvkgdQWZb1sYdQRaAqBJaQWlLcx1gF
wvbuljbmwClc8gJ5jNxzSuVk3otfj0ayZA1rL63DnCjWuzNWqz//8+8edcgghYCfUjBDn6DRpEt9
fUhRl4JLmGh7yxjf6OQeXlaptos0Ysw17QoZN8QCEGc43r4cgGcWZJRpU31kRXApRJtVxnmjqoci
8XuyCBhQObGxSGbwsY9Mg/u6ZuSVF5Q0nLKEZhedHKRXT+cqeedzeOlcV8LNEwnUrqFKxBFeg0jB
/cEcfNkGxSBdJRFfLQdJKDlQSTJXUfVNgxZOBs8TMRx22bik4FyES20UdiF0Phh4pA9d2tiXgyC4
F2TXZFqJYLuYTVj6cDANdTbFtSsA2HRlkCm4SqIvCpwpVEgB3cmq8CHBeUuqoCKhK04dPulQSTnl
yzhZ5J9R2OAoQJphEj7IoG1mjS2GZxvNC1LYBtRZWqQ58ASNEMkCNfQVIos4i8U2SCOIofbjsGzD
HU1PIAeqSkDKQ3jsiyGOZhzMAc8xds1ePBSsi0jUhScaASYzy3nrOMwxMsXpOGAl7WKIntOuwHyl
Q2TUOUQeZfC/ya0XkMTJolmwrxALeAy4jQJaOZVnyGmlnG/q0gjCJyGB1p15O7X9SBQF1TnjQ+y0
B8ujD8tFdOFTagOdKOTWMuYepo6iMhsVGyDYOUUZyAyTGeXjsERBjoPaMsCN0R1MzS8ATrQiAYAB
cCCG4isAcsUj9A0ljhhjuSgAsiFDXlCZhCYS5zCapE8VSIWoMC8gHmMtQFJDOeQRlGWKUMQOjg2I
E5ocDlYygSgE0p9RczcQzJEo4F9Qp8NzyLlELURRuJxC7S0wjXTBbRcxeZNthB6qxDwio0ozqCZ4
VnxGcCW5M40JcisSJ163swzR/b6LWERyKSLQBFVYkDlmZxrzCeqv7HCVegPb90UBzyhOJPfKMRFL
JgosgHSicNqqcpgkFYC1CafjIJnHzIAkghhAnOIqGVrmbIEWVix11jEBoC1gFeBlTL/3+OwPAgU+
hI5jueumiSshyqFQA7lU5IAvJFfSlJkxNmLoJZIIH0FdgsPEqyKo0AKo0wd1ug0cFQPQQhjx1F+E
FMoSTv04DJPh24FKIVOTRRgVB+oAfAkelcwBq4baIKejKRwJ0KBcgInQlKHzkwt1FoE+QAGRmXpF
Qdou3NN+yMgjJrHzU0SBrBjFEq4o1EqBi5DUkdnxQh/y0GaQFF6Uip3IMZ8HJ4rGRejLUIyD+6BI
nvGWHtoMdBECBrpwAfKPqwjOOho5FBPoA4gEZG5MI/Yw6+aROBD692fIKsQz0M5LjGYiPPjsD3oA
oD2vO8UG7MSlgZfIwHAWzE6CWceF59DDg/UScl+gDqQRj8i8KomSoBKWLdV3mAtOB9NGH6wHCTKb
Up9viD4A9Qh5UMZvDZSBJiywnxnUoZzRf+jM+cpwxglIR2V+8r7arCyJuSrvfDTmb/1CS2wdf+44
u7+sfvxBiLmDXxROc7N3aYnT8v9HA3qSJdX2PmxJtnYf9+fuAcdbD/Zqn6r94bOqrE399j3joIWz
7b7mr2YLBXr/58p8+b86OY/N0koP325Ez+6M4r7NnpodrTDHbXidnxFamnaLn+ubZfXlL9OuJC+j
20AO77UbPN//vTZLeYaTMgNxm2C/pn3o9GbC0NA+3P7fck2v0hmbTfBkl/t/Pu4/X5/WPS471T/a
y/3nendbnn60DIRRK8dXG1OdMyVIcArtXg+8O7fzPt9nwlc3t2f5C27k1D8aV1EZ27V7+q3JyaJW
kq8N1xLW5u6PM1RSEgH1fg+ahal8ca8fNrpKudsbU5v1/r/zzFuAS60s35jNeuD0XTUzgRZeVe98
K0+gAI83zEC+Ltunt4mDbWYXQu4EEtlK4G9X6q0+ga08Ke+qO8/SpIbaL/7SrG6ufV8bzE27NiO2
lsxvaxfqyWSC6PmT2XysxktLm5r2e1/uVp88Islj/dJXpb16vV3oIBIh9Wu/9wvc6eao+9lBkRNY
5m91WW18Ep/ANv25qvvuE5jnY6bE1Wa33niUUWAyreRfvat9K09gQ5fVdmk++cQ+iQ3t7nyOfIpU
+unNsvSJWwBarbjvvTVTGUxfMDHbG4OEN6/94r/v1rutx5PLkYl67XsualHK5NRAF+Xyl1V5az54
PK5Q9LVieb6rt2S27ULW4x6Yo9rVO8l8M2n28my025495uLeN+MDOLp24zHs0bYR+/5siOnIb7zd
lKZ+9BUAAP//</cx:binary>
              </cx:geoCache>
            </cx:geography>
          </cx:layoutPr>
        </cx:series>
      </cx:plotAreaRegion>
    </cx:plotArea>
    <cx:legend pos="r" align="min" overlay="0">
      <cx:txPr>
        <a:bodyPr spcFirstLastPara="1" vertOverflow="ellipsis" horzOverflow="overflow" wrap="square" lIns="0" tIns="0" rIns="0" bIns="0" anchor="ctr" anchorCtr="1"/>
        <a:lstStyle/>
        <a:p>
          <a:pPr algn="ctr" rtl="0">
            <a:defRPr sz="1100"/>
          </a:pPr>
          <a:endParaRPr lang="en-US" sz="1100" b="0" i="0" u="none" strike="noStrike" baseline="0">
            <a:solidFill>
              <a:sysClr val="windowText" lastClr="000000">
                <a:lumMod val="65000"/>
                <a:lumOff val="35000"/>
              </a:sysClr>
            </a:solidFill>
            <a:latin typeface="Calibri" panose="020F0502020204030204"/>
          </a:endParaRPr>
        </a:p>
      </cx:txPr>
    </cx:legend>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olorStr">
        <cx:f>_xlchart.v5.17</cx:f>
        <cx:nf>_xlchart.v5.16</cx:nf>
      </cx:strDim>
      <cx:strDim type="cat">
        <cx:f>_xlchart.v5.15</cx:f>
        <cx:nf>_xlchart.v5.14</cx:nf>
      </cx:strDim>
    </cx:data>
  </cx:chartData>
  <cx:chart>
    <cx:plotArea>
      <cx:plotAreaRegion>
        <cx:series layoutId="regionMap" uniqueId="{EDBF0425-BB13-4354-903F-3DBA29F7371C}">
          <cx:tx>
            <cx:txData>
              <cx:f>_xlchart.v5.16</cx:f>
              <cx:v>AAR pēc reformas</cx:v>
            </cx:txData>
          </cx:tx>
          <cx:spPr>
            <a:solidFill>
              <a:schemeClr val="accent2"/>
            </a:solidFill>
          </cx:spPr>
          <cx:dataId val="0"/>
          <cx:layoutPr>
            <cx:regionLabelLayout val="none"/>
            <cx:geography cultureLanguage="en-US" cultureRegion="LV" attribution="Powered by Bing">
              <cx:geoCache provider="{E9337A44-BEBE-4D9F-B70C-5C5E7DAFC167}">
                <cx:binary>7H3JjuQ40uarFPI8iiIpcVGjq4Gm5Ht47BG5XASPJSVKpPb9NH2ZF+gnmHPf5/RjTtnvNeaxZYRn
ZHVWZwcGExigComkRDmlj2b22Wck889X/Z+u9M2m/KU3Oq3+dNX/9i6q6/xPv/5aXUU3ZlPtGXVV
ZlX2ud67ysyv2efP6urm1+ty06k0/JUg7Px6FW3K+qZ/95c/w9PCm2w/u9rUKkuPm5tyOLmpGl1X
v3PtxUu/XGVNWm+7h/Ck397tb+pWbd79srk2KvVVVZfqqsa/vZMb3Ta/pFm7ua7e/XKT1qoezob8
5rd3z+5898uvuz/zzZB+0TDqurmGvpTvIUowRZwwGwubuu9+0Vka3l8mfM8WtuO4lDqOY99evvvp
g42B7ttBqd8bze1YNtfX5U1VwSvd/vnY7dnAH1u/8z1UlXl3X8rLtiPfv7h91V+fI/GXP+80wMvv
tDwBa/dL/atLP4rVyZe/jzdJelP95/Fie4AVQpy6QnDmUnsXL4JtaEVYYCEczh/AucPrYWC/rJtU
Xal8o2EWPdzy0mx6Gb/vPGYHz+/c9Sbw/UcIJvofM0K253IuXM4cBznEZTtG6OxhQgQSDmUOQcIV
Dz99D6r6/cF8B8PbXruQ3Ta+AYQuAJsqV/o/6yodxB0O5mdjQp/bHd5jCAnkIpcTFyEbEHzqJ39o
OC/j9KTrDlhPrrwBxP7ahP/8n9ebJty0m1fwm3TPdcB+MEIOswXj5Dl+bA9iHMcuAMgYv7XAp/j5
t+P6V/PpZQCf9t1B8OmltwChGpNy0yT6lQIfcTlmjouZ6xK84yPpnu1ghjkVDvhKitlzA/zr49Ae
2n882j3tuwPg00tvAEDvy9+rV+GY2IXwRbkA8AhG30DnAFcRYJiEOcwRzgNEd+HNu6nU77rxl83u
vtsOYPetbwCr5Ze/J5vLrUt6DZJpM+EybNuPxvQ0KaB7ABfhHFFIDmyIe88BezKyn6OZ333QDqjf
ve8NwPxX/c9/JNWrpBJ8z8GYOLZjC062rOZ5SOR7GPIImAEYEQRJxw7Kf9XNdlwP0P8Bd/rQcQfF
xwe+AdS+/PfrzT//9+u4UvCglCDXZci1+Q4NdfZsmyFHYMLIPaRPaczdsNRPZn8vP2UHzZdvegPQ
rsovf6v065BUtocIdbiwGRge/yZQgsHajouA+2DM7uLoU3RX5eZ2YH/cJL/23EHx64U3gJzcNFXy
GrkFJA+cO0Q4NiPcBZb63JGCUXLGbcrAzVIqthLbU9juhvXQ9uN+9KHfDmQPzW8AsFmjL29eKfSB
PuYQUDwfIXlKcEBkA/+KQWdzbNehNn5A546R3o/rofHHIXvsuIPZY/sbAO1pTns3zV/6Pn9QpQbG
6SJbOIyDBEMIg+xuBy8HnCIVrg1CNRM7VOXHhvRyGvG07w5qTy/9JHDPReyn+vz/1y2+1lZuEXq5
7PLipR+V6311k7bqOmnK8ca8lnYhIF2iICwRWxCYn0+nL96zXQy1FZu4hEDsByL+NEDMyuxS/fN/
/K7g/PLk/dpzZ+p+vfCTE3entvJ/pdpy1iSN2bxGFrz1/Tam3HYEs3dRs4GsQVaEKAAG1TEXFMWn
qN2O6t/QLR767SD20PwG8PKzy5vXkgi36iAC/Z3d8+OnZmbvYRskKIKBYDsOJzu1sbthPYD4UtB6
2cge+u0A9tD8BgBb3uhXUuW3RAtAARImQEfiAojWc8RAlbCZix3EthWXp/Z1P6ifzGVffsoOlC/f
9BaA/ec/SrPRvxtZ/iBTg1ImdR2oZHIEf3zD1Ow9BnUYbsMFhjBlO05z2fzL8bxshI8dd6F7eOAb
QGvV6OsvUHh+FcFXCEptYnNg0VC93LFDDKBiAWUX5mwTo62A/9QUtwP7t2rQjx13UHtsfwOofflf
N8lrqUWc26DdurAkYJv3fCM7EBcwg4BHgVd+U9K8H9dP+s+Xn7ID58s3vQFsH1a4PJjDS6ThD/tP
iiHYIYw5iBM78i6sxrJdAUVqWKuFkU13vOfJze2qo98bzcve87HjDnCP7W8Aq311k3/5W/yfjXWg
6YH1fSUoT8kL3kMOdVxY1wPS4J2Y+9Rpbsez+f3hvAzWY8cdsB7b3wRY5vK1CigMTAgK0Y7gNpSc
d2rRzh5ITJwI+2UlaV/BuEb1xy3sseM3oN0/8C2A9uUf7Ze/pa9Q9WKgoGNIxBEijrNNBp6nCXAZ
7AwWGMAKHgIGubP2Y/9uXD9b9vrOY3YBffnH3gK8zfX4OtwTuCUiglAX1hRAZv4cXL4nQKZ3bfd2
5SPUqh+M706L39+O6qHppfj7HSd6120XvLvWNwDWenOdpa+DFhSwMHYdKEILm+wuGmB7YKFQOYG1
PCDH315+GvTuhvXH4Xrot4PXQ/NbAOzL38omfx3xebuyGEFx5C5327Eve09AQQUzyjmGtVe79rW+
G9dPpgkvP2UXzRd/6g1gexjC9ofX0KeBWwJu935zi9xT/unAonJQqCFjgJu+NcXtoP64Id712gHu
rvEtAKU36lXqzWyPA0wU2wIyAljpuJOq23uQqVMwUoFsclfefOo1D2+H9ZMm+OJDdoF86YfeAK5H
5Y368l+vQkwhtUNQk8ZoWwHaXZQMsDuwr4ozWEV3T22e4rodlv43komHfjvoPTS/AcDONvp1FiJD
pY4wyBKgQoS/qeiRPfCTUM5zIM9gkE3sVBy2g/o30LrvtgPWfesbwOoky18nVYdSwpaauHfqyQtr
HWFRKtgd5PHgO8luOe9uWD+b9L38lB0sX77pDUB7CrWh211Ur0FeBGx5QxxyhW91TlgxRzFsxIEt
Ay7elokeiMpdzvd1WD+3vvx7z9mB93u3vQ2Ar5tXoaYMlBiEYJcqhm1X2wV0T6kp2YNoCavLYacc
fmHHB3xwGNUD5j+e1D/0+xa/28e9CbwaDVusqvoVuAzfA/6yTRNd4Kd3O6ieYubsUULv0Lp1xU+J
zOnmflg/626/+6BvIP3OD74BjC822qgbAPk/73T5HiewNdwBRQ140Df7jGEPHZBV2DV+u4MVqlAP
Jnjndh8G9tD644b5tecOjl8vvAHgTlUIhfDXwQ1D/kBBJQW3ClWLnfTR2RNAhThsXN2uHiTbVTTP
rPNuXD+ZP96/3c5TdvB8+aa3gK1Run6ttegObKSDRRd0u8nqm53lDDb/OxSWqjPYYID5dnPBM3Dv
B7aDy90tP26hpy8/Zhfel+96A/iCI3qVrSHgcUEMB7IDGyZtArspnxOh7epuCju24OQVvtXLn2N7
O6iHph/H8r7bDnb3rW8Cq3KTfPmv1yo1MuK6cIoDhf3kdwcBPGVBbA90g23awiE1JWw3M7nYPAzt
Z5nQ95/0Da7f+8m3ADX4sVdKQGEtDWxrhTWKsMoG6iNbJJ8CjfcEA6IE+ygRgdoj3Sk7Pp698ZN+
93vP2QX58Ts8z3j/H4T4aWR6Nvw/enIVA9bjwDopCjvrXsgxofxBOAINAcGGvG8PhHg4Zuv7w/lO
4fj+eK5nQ/96atfrnFK1s8viyTFVj2d7+Zt6M7k9FOyHr96+IGyn2el6Ty9eijf3lxbXv70DWQb2
pwr0BLXtc55xk4etiHff+HmvG0hif3tH6B4sY4MFVCAU2OLuWJbu5vbKti4J64cFLOe/O7HlHeRD
ZR3BmWUgq8P2Pc65S517eajKmvtLBHbIIrh6u+QKamIPb3mU6SHM0scPdv/3X9LGHGUK3Aw82Iba
aH5333a0oOxv16bDFg+bwOEVQLwhQOdXmxM4EA5ux/8tz1JYxsxb7PO+jGQ+ZM6JjcNgHxYsqM9V
3jutHAwdZ0hxPasHEywjOsbznMbEi3DprDJeV9M20s4MocSSLCbByiZBcDRyFPtmGPtKqjDV7znN
lIxNrKXbDGQ/6eKmlMyM4VzxJjh3MlNOUU/LhUnDZJanupFl4H4eyrDx3aQgMh2g76jY+9C1lnCo
3CyOmsjjNE4ksdtM1in+2FUZNDms9qPEIhLn/SpM+tALW6v22jwuvCKrL0bN2WGaUibLyGBJssTI
Xoxaghe9bE14ELXWRNXWEpgN9tKwRpMssFpPp/GJG/QzpcZrK+/nrXE6KWJyIpKumeo2mhdYzfvQ
/UBVsOoL9t7Vwl5Evf0hG9lHVFoyVSOVcVzNxqo3U5xUy8ZqzzT8oGzDYmY5wXuGtS2jRuNJVKaz
YVAfE+N+KCNxYFB4JEQE75u7a17wTcHHyuO5yWXJeyIDM/b+aLnTiCHfYDODyPApUK2fKfUJgv3H
OBz8gLp+rVLmwzKItVVXPmzHJ2uOqlT2tCmmvMiQ1GVayKijiV+PyDoKx8LRkzqxxtZDyooXIHwW
87hCsZJFHNqAK6o6DxLufaqQfUwawo5qi1QrZSd+FFgXpjfBlLQW3hdDdNhE/bQgsbtw3JJPYpiE
i2hMmQQ0kolQtJvaLGp8OtghfLFmZlAWzQZSh1PLyqfOUE7HuGDzIXQjCcR0WRfpJ9wO+4VNjAwR
G6RO83EyuGpflH0qA22VEg3E8TMzXqY8PeybtPBGg05GV2+aJrqycjefER2sQJA/bMs8ljnqjoOy
9wZGFgHB2usHpCTtw5WK4X8aenXCPG3FsiX5tCFoFhNykVbkkGc1zLjIjwfHj7tunzfuKRdhMoHi
zfsizjYiKJlvIlEvqyhAvpu6At6z6A8HXPSLqu5hSuSjOdOuaRJZmsJdDxWz1GTMHSZV1xUfFGqL
WVaUYyTduqgu+na0ljrnn4Y6DyVFzijDEHkDbReZiBYNHQqZ6mqq49ySSW/mQdi2fjtoTztOOWG5
Ok5SxKeJVUlbF9gjxIW53UxD8GJezUe/iAvhDUnmxWUxh1xgGg+1koSXR6kgZ7SytScgmPnD0ExM
2U2UM4zS6smEGf5+cOt+pXF6ZBvLSyP80Yqa1lM0OadFuIpS56TvgkVJBj+y1YlJVo5DrtI+7WSZ
8nnMh9OGtudlaRU+dyI9sTpU+0FQSST60yaJkadEE+93lnOeZXXklWakXkP4KLu8byTNeSQNKVMZ
5/YB7goZEnAwYiymTcnzCQlbLwiDD4llbQIcl15AY9fP8iGVXWnmIFx0MhnraWLaFW6bYTI0eJ25
ZiHokMmqipXvpPWhZZJzHCZeEcJ36Hn4OevjGanbtcg5kTRt9+2yPXOzYFUXYjJot5asMOA1S/cM
DfWU4uQcrHEKS+FPmjx7nxX5Zy6Sedi0V47bTK3BrLu+lzEWE8sp3odNsQ6ZPlWF7Qdus+7rep51
9trVwxKnvSVH1s0N1TDXKhmgEuZSyWbpmJyQhs/cke3bWRFGMnAydto35NiodqrCeFOiAMmBoERa
VeFR3B+p3l1HpsOyhMWnsuZuKFUpzrVtL0IDrpZq64BYZjEqPu+zdsbjaNYUjT2z3TyRitWdDE2Y
yVZ09CyP9TGzG3uSiz71M6fL5MBMCF4sBX/rDOuw1ue4xqkkpluEbDCypsUkQv1RCFOzdKMzy87O
TaZPy6DxrLw5H0R8yYv4Y6eTUeKq99zIznxVp0fKZFK11rHD00nJb1TfTFwUH2qaTHk4JjLSH5WL
fBXlQhYklSnShXTMexbztbFyrw74QVlly4EFB0GYT7NYO15eiGnfhRfZgPc5ySYNEQuSQbCsbCIz
t6ll7vSrtie9DKl7lHFxEcAsXdoEVujVRQKmwjvpxtUJK4mHGiZJa5ZOHzfLvuQbm8dTwoN6qkQE
g7LAiRp1iN3uY5HiAzjzkvo2imM5uOFkVPYwSZzU8szYRgd5ZVZoZKHkDj5LegwjUf2xq6sj3Gp7
XqfR2s6ZDUDENwnBidSBe5mZ9mAUxYfaCgLfcsXHMIoKLxbmQ5kJdGz6QUlN+4VbaHwQ9EUHfpBW
C1DzlrGbrjPwDLgZFun2fWurBf+cmE9UqdZr04gsWF6uKoP8oI7YkRak95KQLEKs993QnfEc53NY
kBeCy9C5rJ0MS5foGmyULzqhp2mz9Z2BXS15ZLWSJM4yqINYsrT6xNo0nMSpBp9XZ+uEGuw7nZ5g
TYiMdQSfIe72SwcJJaO07KaBzlqvseyt14ZIWjRmHebj56rUgTTM7v3I6UopVHAaJOFa6UR8jhtS
SSsXRhqtnX42uC2EnCzAl1FB2LJ3B9uWNDNatrzuZVMbawk1+mMBibhMa75ss2T99KzXZ0zuCrxM
qcLo/uDdx7/+Zf1wmu/t+a9f27dH937921lm4L/dW7Z8+/Ger3uatwT38TjZHdZ8d/rvA9n8Ixef
8e1nacWD9HPLnJ3fpdrP05nHDvcsW8CqTMIpwiBbOJASvfvlnmSjPZfBIrHt0Yew0/l2ueYDyRZ7
CCSr7XmWdwdagqj8QLLpHjwDarMUlC1QJWG32MN7P4MGUosXSDacKQZv8pxlwxYll8NhYlDztWEo
kIo/ZdkoiesBDv1jfuuMsyht8lVp6VhWRPcTy67DFaJJuLJQBGQ7X47u8WBrPxKjp8UMl4MX1Iuy
WQRDflIHgQxKOqFpUkzTSlgea1spsgpme5UKWaVKJm4byXBs2AQ3FvEaXTQedi22RNGZyc2R1hpf
GEYOnXDwRpx8GKuU+E5rh9Ok6WKpmv3BmkRUMy9oULUaGvu9ViPydBjNqzysfauRxUDdmU7ToygS
ctB2vSpie80T6xT37L0mYyHbUgxgrBSvB9Ttt3DYlu+4wYpBDG9QtE4hGghW+LjPnKlb2h84s6op
BZbmMdRM6lJ4lZ36JnMvU5VtRrMZY/s6dOqpAycp22UuHVtNwducszJfON2gPBLZ1OusZIpCfawc
+4Cx1M8DfWPwx17bsZe7Yyt1RL0ha+H762ATRvmK5ZdR2srGCg46oo8zy5J2NC7qSvtV/p7zaEoQ
eICQ+AkX08KxZ2nZ+wIPM1b3nj1a68zJJqESwBaMvV/h3sgypJM0s3wnC+fYBDOXnVsF7yfFICDt
SCA1qtgspuCng/ayCqc6MV7HIAVSRSaLtp65yFwUaX0R74sY3SieHW0/chk5PnOHy9qlfh0NyybI
pymGSJOSSQJ8CwPPsWx22SJIRriex92Kt87aUZbf8bCWUc/fa8tdgF4/qxWkMLbt1Q5ZlNw+bmMu
rWi0feEEXmb4zIJZ58gxEPNAhUbabCRLDTeJpgaantZejdv9YmCO5CM9Sd676XmBE3+E6BfFR5pD
3iXMKlTUbwk8SDNroZJ04RoDvrifZc6HMHZ6ibtxmLQD82IOfEOlG83HKY9oDwTaPWO6JKvctqaG
cAEBvc1lVuJV6zjnbauWYyCT/MAkRDZVfQUJvc/5IAeQFBFaJH17XZ6HWbiqq/4sh4QUIlW8HKLM
t/IUUi4bVVM2xocUNZ8DK5s4SWTJLMgkYVk/qStSy1KrmR2J46CmWjohUl4ErMFPI7f2NEo+RH2f
eCV2PlUU04nVugnYHtpv+yKagaoDxJSq3DOC59M6S1dVDplsN2vz1OtT4D5miZrc60rg4rSSTbux
6ac08NvgUlXdDIJKvGgjrg4QNfsGYXvRuUAzTNMOx2nhlguU1vmkagrtBxDIFzg1kEWTNaoSyOJY
5PoVbsoDrtU5coxzZsLaOW2yg5o39cqN2mOI+BKVpdcqLTvk5fjEnege+EYB/ZNPI96vWLaKrGTV
N72kUXLWNJCettFVm51EaF1DTp0OxqNuskocNne4h0TgjekoE9yfh1W97SQHruRQfy44kghpkAl6
SHGHCWvPqZtKGgNPBzZQAd0qO3JQA/YgU8sx9ULyocPuZCBLzCd1OMwMR6dt2/s6KCSlG2C100YT
jyRXaZotRDHKvCESAScLnMAXELUtBM4RovPIgqO2WrO8m5SZmomikQlrZV9aXmNOcTHO+rSatbz0
NY8nFTnu0w+sg9xaf7KzOakRTPPCD9qzelzlSQCpXzaJEXBCdDSmx9VxFRQzpKMlrYV08LlFW58w
GZYHsBZo2irjBdia8QjNDLZWqiu9zD507ciz7FLa1ceox2BrwzHA5Kk68QsYnwrtepba8xEDh82P
IySOMpTLEXuRMpKOZpBRaCpwBen7tOjPMoY8yvtpnyTTsrZ9KyynObY8SpS0rSH2a9e5AB1lilKx
7EFPSWNf6WAShMOFwfO2AP2Afa6cdmm5gxyryivifNHX0SSGtKNKP2RlMhnK94qthYlkDBf6aWrF
0zI3clD6QAg16YWadUN4EXbqKOndha4mjb1UyRXkPDUHwhrTmaHUMwPoISOWuou8SrleW1YexEXI
5ArJK2eiQNIA5cirs4Wul0mQTPIs9ArzvhPqtB6A/xHtjyT8aJqNKTSoB8A0t2mEwKNEbe7bzj5o
MUWYzVrIa4zhE4Q/hdHnYuDeOHyu6viqSIBE92zWqWOF+VmZgjvsI9m65Lhssewhd2gJ9gB4SZNM
gj+pOiMT7sgGvIljPo/2CBGAzqx0KDxcNgekqtZR3PgCxYuiyo7jzvL7yA8HBtNqRmvIF0fifo6p
/njb5o4eKoJh2sTFEWvx1DkoRwVKGbJqkCyC3CsCkknjiNgr7IJMk0x7pOvhS0UX7WgvS7ecD6UG
H5SIeT3UHgqTU6qDGSSjB12nZc8+BfhjgA9700mSXtZ14SuIweNYytrOPNFcVuoirYU3dsCigTc3
tNv6DkmaPJUakruirmXHvSw+bdOtGkf3S3JiWOcbfcHiD2BBE1ZVMqnHNcqnql/gIFqE3SAbnF0m
UT6jaT01buMDfZOtughqs5+pftIpIvsORC4R7Lf0Ize9ZxB8WgVqTdP6YpK2LhhQeqiSCiY9JKq9
kpZhEOd0Mh+4WZa9vcxJCFoHBNJkPtrVrKnzqWH1IQL1hQ/9RLBVZV274F2jAkIWvUnB5WWKTkVl
T/uyBioxfDB1KktSSifNPBdsGndTARpQaPqJE5Z+BnIXhPdZE2ezoc/numLTLEuAslFPZPnCkHaN
A4ANcuzLwJ61RfuR1q6fjrzwsr6ah617kvV4v2AQgwwERlDSCoiecUZlbdzPoTPMg+A0TiM/o8hn
hpysrc4oDwSf0ypwN9HQnbE0vuwamOARBp2uH7wIDlxam8SdddwqPCc91aBoSJOFPbhOk3jGoE/A
Y4BIBnEYeX0Fgo3dNkd2pNpJloGL7pzG4xY1XhaGS160iUyvx7i/1pCOTWlLz4vQOQrcwu9hBgg0
zA2km9IK6FK3/X6TslimuD0J1ejhahYNLoTIcF/zUk10Lj5YOSiEIIvPSzH6YR/6qrNgUqjTRoDA
GEbDtW6r0HObLZsTVLruOYmLQ2CP8zAdTjiK9h3tnvYYe23fQeLfTRMVrxrwjmN7UKBVbZPPoS2u
67SdcJAgm3JYlp11XYbgJfME8vQK/EcB7qBZZXkvpBIfnK4DiiNHSOLGA5qzCYuyVLZBNqviKxrb
oMfpKR9APhbFe5ZcN609twsGQkDvkcqSg6DAluEBTT9pQAbM9MoBhQI1lddGGbxeB67osB8uLZXL
ITrWQz4L0nzVOHo/b/tpY+WHULaLZGUglAe2xKVs4Vx3Xxj6ESTvzM32c13Ou0RNanRAUb0wQ+XH
EcwNjsEllitrvFARWXXQNDJwWXk+BycNVlBJI3LpggbCA3vd2Z1n4AVE4vUknxWx8IvslLj2PLP6
Cw78MODBFP6VlgEJyTPs9V28jmzmNRdFJLzWvVY6m4GEKauhm48FWoboUxGziePmMG3OCGhTfaEX
AR6mWT3MNcBohPGGtoVIrM8Y+I2tSKjoJkud0yhbjA54VxwwH7g36JHaT8Z+ZfipzuZcnI1JCl+3
hOw/9aLW8ejgTNrO8kqVnSknXkLHqc7YMUjkCYhW5bTjg5c3IMeAGlg4+YeOWn4QXoGZLi0QRKox
9poOzS2g8ZFdH0PlYWYCZ5HinC4Kkx8S1MReTJKbpLP9WPQnxqYy7CCYKJODuAgshg69b8dW6FlW
y4Bk8uS4UQPIZCxRMhu3MgMcnrVk2vrQ5s5HwSMzgQB/VAz2acxyEClpIy3cw1TU56KKZVABFbmq
HS3NeBgmWuYtUC9Gpk6tPNe1ZFRzXwUXdgNUFLh1Fl2zfpQZZHFActy+AI+NvO23A9fpDfYxdTIv
7KAeY12nyXnNa6h7RN5YxKDCRAskFg5M3gSiFxzNGkkUbuqaA9NwICaB0GLmpDhJ+mXd2hP4Fzq8
IOegJg1r6uzHDRRH0pWbiQNWHBUoWVjDAKQr99SYnXSBlhYPvKQG6pIs+s6VCWrWMNsnWQqWwqlX
MSqzmPju0HnBuCL1ADlbO2n64Lzo2+nodn4Sc09Aiktw6EEN4JBXjadaNB1VvTZrUR9CsITAAnEo
UHPEwlWP3tdsS37n3VhvkkHLKmgWauhPQor3af45jHMZBMsW2EYGQa0GZ9Gmn/VmBNtU8IJjfNYH
4dym0SyKjcwz45epOKjyYB26fmJByknaucb1HAswp5iuqjDzMAPdGkiKGZe8s1eaXCim5gl/jyFZ
0sGlcQOoB7RznNFzhGCqdqNPss+xTqYq0wcRqFQ8PcFiU0GdTRSZl9tXIG1L4m5SvBoCMTNSaeD9
03Ga2GdQsjuKoTbVxAukEsg3j5r2IgcORul+UoCgWtaTgH5ow2gyMojYUAQba/iqgfEaR0hXxKBm
ecLqZV+ftUCbUVzJEFxFZZ1SEP27DvLgnEzxkHitBV+3ciXS78cigaAsfAx6Wth/tCwN6enhAPjE
PJyOiM+cwJ3WOfOyqoNsKZyWUTvLkZmVYm2Qe9mOQF0094d0nCTpPAZ6RYZ1noQew2d0qDzHhgUA
lywpIZ5fQ+F7aqWJZ1dzNZYzrtRiSLvpyPWEuuG6JJ0nalsm2YnqmpVmE5o1y5FCYYLU/jDWMzAM
j40bDhSeaOxBTW3GgGDx1Mwj1QOTBPm2hqynqvYZKNYC3M6wL9ITqqx5YqeSQa3EcY/KkvsFgcIA
BVJt6QM3cj82CIqCQQIhWUgNtGOwcsl6ckCg+pQAhk3WLMammdr6gjifSz2uB+NIOylneWT7ysmA
bKn9tukCr2uyelJn8YK45WGcRem0LALfbq1LGqtjbeWzPgAv2VkUqnNODUKEFUyUEacD+T/EnVmO
5DiXpbfSG1BBEzW8arLZh/AhhhfCw8NDIimKkiiKlLZRW+qF9bFEo+uvemh0PTWQMGREppubaeC9
95zvULwKO+/gphX+KdaCCUewT7Fk8H0q7Wif57S1FZy0sLKL97iZtfH96VOmb2xIveOS5bUK5LNo
6SXzJvSH/hvttyoh5BBgenFGnmn0d4b+jsa00al55vnyNKPhzHkGk00cvHk7WtfvpVaPLrkucOn2
bGlGLH5xpg94zlZBbI7S4h2nxNxlg+cN1We28WER6L+34Rl6WbF96uUES2aLMF3ppZJcFV6M1VkF
nxkxqFL9OdrQHA7jqcURKnL302JtDdusUpgRcnIJdl7s+2fUZ/VOoJVTidr54XBt+Dhu43BZMNa3
1FXj4Io5ih58T37HmlDM2ynssi+l9MHGU0VyqFd8bYJRVvtqyrtg3rUzbpS7kyDqJeSmCPfz1ncP
dPuRrApa8U6qYfjhLz1mnrEYtS3WmDdtSuo22l53mZ26aK5j2sNWfe0zc8A2yoW1P/P4a+v/bD4/
0E0cNSHPGo6e83lDjK6GsFzhPPFQlamdnlKoQe0gqkBlN+aZD9BbNba3Z8W6LbX91vvpo+mL0NYq
z0pmPyym1zn4BithOnsLOYoRlsDiy8bavC9Hte5lO9TUs38HlbZVv0xJNfjJCkPHnDeQB5cbwwL3
d13q1vNPr8n0xtM//jbVyqLtnEMcFS+hda8wuHbhLk9dHhyT1tsKFYlrl01fUfwV8aCIYnFNMWq7
xTUKdgRrKaYHzP3JvqMbSZ+SbYYr1uK32V9Mee+EZ6gMLVb2qHCoDrMfYeI/GHtSvT67CWrWNDaJ
PY3rAzqM2ncjmuLt4Bn/vMNyZcn6t2t79NvxyYRnNftVG6EHgxhq5ROb4pcpEjh4L/ugjkHyhwty
mMkR+5cevIxWEGbqbP2ZxFPhCY6q+4xk3LcE94GLUeRHV7XtHX1I1IMZBnyOviCJ/0ph9PYtWto+
z35tU1vl9OyvYRmn6rzwHXuI4dvsQ+Xb/HWm5aT9Mg2rxFy96fuIsk+9v/AsrpL+CL2uwYj9T6X0
J/7d0/zAYgycfn8kQ4QKjA6C/A6Z4UW/NamFb8XRMaboEn1VMr03Jv7r1lvipSMUtKBiUXBAb/8A
jgOCLEa0dP9BMT2vaPODUFaDVieMQ4XS38J+i4uwXvFGuBqellFAU+vcBzCLt9ZbHRYu/K7MS99m
Mb9HXH/Mwn5N81JEMyazvS+hYEdDVhL5K9xr6x0gD1YhbUsZjw3w/AKlccK9QjWkDE/WYpdnS7bL
YODeoPGADFuOZP4+gGOIt/GCH7/4XLxbjIx+eAxdfkzy68aXa7pBol5uTpLDBkzBRqyaZlW6nT3H
9EUSdiHogbvlu6jhtaCdnlICDqK/zfY9tmWs/0yzfljnV0lROzHTyhjtcrqXwsUv0t5CDFtRRy8h
m9ZCDNNYJuFabpTMZT52R/jC3TGDK6t9g2GQPHWzvIQCZxwRh2Igv/Mtv3h9XuWTel1d/2eE4uOF
6mWAtRuztta3iX8a2x4CqGd5lzYB6Ap0X+Fw6rRfrytsWKlLHIjKhNslJhmavBnttsFJQwObRJhl
x5Lz51i8a18VoEyqcHpXXXqkw/TqlMW98SnJLx2qh7H/icNxWZLDNryT+E0Q3Kk8hvDwIdVUbwJl
i8Nq7KZC+34dduutJRCtc3fClEytebEC64SKs8pmZS+mpOjDvOF7/pDRFCvnL548y90vsvmTQ/Tg
e48lfDmkwfT1j/PWnzfqjjYkRaLzRs/ZlQSsDHCKwvybnk3NPPsWrQcvF5Xft9WC5kSQYmyTuk8x
WbGx2vivVrzvmDk68isnWPyy4PlO32j+NcBQ4P3e9GRoTAtHJOte8tH/wyw7JYuZTyafXT0EZK5E
AlhBwvDW6UHDSM6MeO96d97G8IYe/UmHcMP7NrVlSnHbwxI96wG114a71/R3XoRGOFSB7oNmEFl4
3kI4GkF045n3MLXZa7fDhcAgjrtPxo9zj17NgxO6agMxL0uvxmvHE0/y7wFf1APjWBnY8EOm7H0x
u8X6MjzFooGx2kHI2D5sx4p9Hs4omtuzdljgM86+p0sQ13vK0Y7m0Un2aYRq5g5RiK5ZdktQL/gF
2fRPOzlBFurRlgRPHgzUyHQN20620+d+VsUAXgokzf2na39WNbCvtnDteoBvdWiz7RyrtABfdJZQ
nLwhqHQaYQBNv0Nt1fOeFHKxjTO0aKHppfzHFnqneAnHwht6yBXz/n0E2OE6r7v88wI1lRY996+c
5s8sAjgTgw2aZ7AM0VrlCTt4aEbbtG8Cut9Cao5i7Zop+rSo+LBpYNzO48F0nDSRHz7myfiaYFWZ
z2M66UIN2e9kjothBF2GOaSMtvYvX3Hni8sohx8z8z7FstVji94HCm4ISbT1YGHITqJ6c/fmXPY9
64wqwxUt4Abbvx3HasghOi36aDLS+LWeusINJzIZdKQorFFXaXeeDcrczC9dgiVodKWm9ooDf93E
VDP2Y4DjlnNSdmoqoy6smRnqCeJziKtl8s1BYB1aV1HNpnF951fEIxh+eoVmdcMNAYnnNqeMn7zM
kCKcqnjEsBwJ0R43111IMrSHkKzPweT9oR6HuQ/4pfQ6Sq8pVfXkL/mVxn5/Mal9XLx5P9JgUUUg
bnILgtftfhe7ZDhC7ifVSG59nM2vwmpISQKqMNgWYF45muB2P9nVg0btckhcCcWd0dvk6MnoG2+1
akKZHNUGwXBP8QFY53dNe3WEupoI4w5kRqnfkm97a5pJpJ/YAQl8GRymB3FaJhqfMzpcNwfipduu
DoDKNNFHtdOfTs+6mWZU8ynF7A7C8J8XX+F29yYMfX6/fPOZn1+SXb7F4q0d0/7FT0+T2seKtOQ5
6mJ+CPIK+PMtsut67LL17wIQEwyJOUnQdZU2KbllU1yM1tjj4uH8TDkUo4T0KJT5Op93nYfNwmBV
bDA21kmc7brRWmdDHfg7PQs1rmWaSoBeS7SdxWIqkC1Y7cOuPQwUVSDFsSjjGIdQ4Gp36fhGunQ6
5et0FREISxBUuHvT+OC5iRzw0d7NYsLa56Qe8VSqgqfBNfdAOeCCxm0NbqsAJUIyNOA22bO6FfNU
zRuoRcs2GCzTKot9FfyipDn1qeubPPqbKfBXRmlW0DGB6ujURwp3k8thrNbdpk0W2Ucil+wMRI6d
AFV85jkuSKNxINTq8L647C/ZGP+QeTxc87sI1aPhW2yM9spCZQhQQxL0SgLdplrN/rQrT506iOc0
c2mdWv+9V1FezdizAEwUrOkhxnW9duFRpR3OXJgf8hGuXmr78ZTc79K5tklsziMfSNFHqYLinOeH
xbCb1+UFH/b98hTttHvgcj/wu93FWvY7cXnU0Cn6s4YfOBX5u8jc3ZQOy6wdhmvc/ulbL38hbWEX
ifYbvOlA+x9rBPqRoAKI8T1bvfiQd/wnWwNTapPoKozxgQRfFxxOfNCJRU9sxjob81gcRQbn0riB
HQTgqEMiIWLkPH1nEjynt1zWFD4XtrpcD7nu343Cz1Hfs6XOOlZrMV8cV/sxpkElhu6P0vIFnX5e
Yl0GNpTSJ/CNH14ASzJ3446GDMLchKtwiumGQbp7BJCK9roLn3K525I4wAFOdW9rBLYuMeQGp4U+
LXmIdZ+b/hgZNADdDsOtbeWOZnJ4oq0emzyfPliamV8agNxIRrjUaTsel9D7EaWLB0UaLWUSiivw
pO9DKprQrGjddYe7bk9eREae+m7kpR32xrWhOfHB6iJtYb7PsqPF2CWyJiaFDoanU8L32f7SYG9i
XPkncI6Vv2Fl6Uz0N4ZFjk7UPrWRp5pRj1g71YJxBnLEPy9Rl/o44BM03PjJBi6+LHet07Dh02v1
X1fYLnrZNKwp1tHzPE9oS0+YHbpj1DmM7vRsULehTiwhwIllx+rlZKVV9Gw9aFWAgwq8+3Jbk8oY
ntXYZ3EstRyeeJbpkvFUXSXc14CmJZZDjLFmK6W3tCVXrXfyxKzrJU5rmgxe7du57vF9hOPsEoEJ
Um6iRy9RX3p3KUS5YfqWGQ/64+Sdd7/FtQZStvET8HKdWN6jmU7QjMR59nvcZ2a6ePBaRZZiKCPK
VskCuXY01b75phpignrLZHvIeItGxfRlPrAK34oflLe/KbI+RormqCdAqaXnX9b50ntiaLC2tbV1
Ww3FS55XA653Vj+pT2xFs/Y3nCX0HDsuBinrdovTBpzIhxwn2tBseqJdIGvfdDDU9nksW6LQLmGQ
DiNo6ICnDCbA6BwB0qncLvIGNWQ5UK3nUo5ZyaXBgR4zVc/akkL0RFZRy354y1hJ4c2nec6+O0hN
hQgzdTSoZJIa+hiAUgkhQ1RiSV9aq7+1sYQ0N4IVlLLc02jA/CCAZNgkaXIV+XBCwrnpZ45p0Yk7
HuoHxzRscJzZQyaWk99t04UxTepkzu73bhS8JhGtZ2rDU9yuU+PF6YvnDV/eKsw3lZIN5pLAIVFt
iOOS5o3MvOElZDT4RjDAlNMCe8CGJjlOKjzkAyGXccpPOILeYaMS7Ey+PnSZfvN4thyHWW4WA0V0
7PNQHh1WW+A6kpzTPfFqPXR9KYc0f+ZrW08EGjokh+B1BhWFOVA8TqEf157eyY+BNFxR9zPMNTnK
CKTOOqpPutL2587lL0/9SVfV3bZ92l77qV9KYXAGBSPvyzqnr9GGNZuuHcCa+x/HLXeYP80C3JS9
MBlhhZEcrRHT43ENCNBVB3tu1N0P3E3zYd7GrOF+MryyiR7QFMNCC/R4ToTAVxdWFIE/TU+jG1Up
sJ9U00bB9IQOuWIp6qwKY3brHOM3IilQda+zZbINE7QXCBq51wXnf17S+7+xRHqnrHsgRKVnfx6g
EQcrZEHaRU0g/d8yVF1U2AGei4YFsGXmId4dL0VMzygq7Cnl4dFBdz63EisBiGFWsykgF9616wWE
jkD/kQ63PWunW3B/kXpby4j77Eg5qq3hm/eQaLa82o42XZxvrzYGXkOSj8jj3SuNYxjb1EtrNkaq
lsNMKhUIyPOJAjcJtKOIN+IOlsz7ZVDT0xp46QOBbeIWcIpheB5nyALbjNGR7b14DrrwMC3DHy+f
5psQ/Dy2GDXTEJR+4vErW/idOe+Ps1nXhxjT3SGaxM8d8hrdQvkkAw1cy++Gp310f+XYjVXbh6jT
bBje91apSrQ2xW1B4lPbZaC4wyZadyh9aRvX4ejm12GKf9pIYXAbyHBaUEbeScK7MuFLcEo6ONa+
VN9mj/MLqPQvPKd4QDhiHb7BlC17m/MSKOZ85MSlrxnqUhMB664B5EN8pLY/KZZU4xxmbcG7qQKx
hVgFm6NjAhW2UeOoazwYIzhPUf93j3l34ebI/Hh41OG0V3Ldb8xtW4Md+qcz2rVnaW3YOI3qM/oj
rDYFPja7vyRr9Gt34VaDPMd849HHfZy8x+D+IpwipQjiN47RoHRooZ70nTwOeQLtCU4SHqlln/75
+yzdMLyuZG+GzXj1qEVazCSF5uWLOCiZyDOM+ASIabxccC7cc5Ks7plkrb2EXvy+a57XkY8iIsZ8
ucWDM7cRaWlXSIl8S6JLZF22I2BSqCGjyq++MBoWgJE1HhGso5KbCNQpGu1m3kn0kCdbBI2Yhk0y
+PDtly18nyOaQx+Tx2Hk6VO0eV8pDFNUrT58JC5PgOlxyHmr+gXG105mxmzIt2vn8uUaTAPmAaie
MNmkOvpi7+vE1+YhYPgPa99+h8OgGxtu3s8F0yzf9cMYo5W1COIUUF7g3IMPmGhr6jH15Nlp3r6a
mQAi2gjsvb2/+WLIC5AHENU2wisvApWT6fAUjGizEzMiNuJHPxZn9KPKoHO1EqkL1w72OhB4GmPU
yq4CAJmWuGT2hykyR4MHNBRMc/uI6GVYgntjj5GhlRhTXXW73D+6XdVYuOn3vfXB4wgwh7h/f4PC
RZtm1aOgiX1Pd5QRVKAjj/IZli5JnxBjSJ9yCqG65R4EPk7gW4PUe20jR17CvlQiAGkfxPsFe1Vm
rwOPjyKsQL35N6IXdGUAxMpEr5h9TY9mQsUbBD3XYujOgJQn6OCbjichNOFletpWO508uoJp6gKY
QxCAzpGdxx/zfSjLYXc7gJS7ZNtTKqBi4C3twWVbdJPMHbTW7Zn5c3CYo/lXR6Po5sGhq0U6Q+DO
uXyjLJ2f0ZK/tswbLwu4tWakgNODYe4PDgxZQQ1k643SR2bRkvbQTNw0sDqJuDzawb2IkD632cwP
xICwZrGIfzAWHvgADX4jc1DEYw+pJ6QzDNH1Tzr16Y82tzdNk8cscaToVngcrWPiuLgtKFtBWNNP
HINjnYT7dsvWuBLOX5tuyb7mPv4mycKbae8T8IhrJVHSC+XIk83373LE6Jq0yHPYlWZV5Mm5mh18
mwUERbGgLjad3X74zrI3/GAxK/9xZCx+RFD6e0jVx0D9n8xs7zhArOQt9SHHR9ctAxjSKlhjqrcP
gz/mb4lEwiy38a9tDe4lB0XTDVDLW2nyZwTq6j3y0sooZG1iPeL7B+MpzPYr+pGuWTMGa3tdf4bK
7OeZxiEQM/LapasuPUQsYJUlN47P6PF9LEQ3kEPvtTBeEZ4SAo3U5IMl0zbBXATxQmI18A1dMZNh
/BiHeC+X2QfXFvryQkjfH4Y7+SW6DrOCiW2jIyWv8ZovhxH9bAwLjbYe/BXSVZjd53IUkaycGO0h
9JPTJu2DzlaLv87ESdDveb6Q5679AEr7rtONHkeTXTdfrS+5mcA7oHLOSB5N2N8fDeplRtrtzAUY
HeNc9+TCF9UqeYwtwIN0SW9AkGyx7Wo5jZkEoWtYVLuoFIgsI4gEwRPSyzxDKm9zqIRiuWYSa0VG
v6cYT0s/FVGzhWF70fDj696Hwi3XNbqKEcPjmg0WHdoclSGF5kum6RIpvlejB1JnoKcMiNkN0PC3
btIB1EwM62bobc07ZEVa7CULFCSasbDAMsi613mm6uaAC8A/kqQOfQuirDM+mBcwnGMaCcRgcDlv
AXuUW8sfTfawTDgBMaThwhlC0ZCPOfIh+3Bi8CtJD7mGxNvDuGdZ7fb0Ap+iIfjAVxZ8bCoaHsTo
fRg/0c2ypW3h2XSuo33Lmr5jv12/+Ge5bKc+d4exhwC8DNfU5ivmuwTKhd+OB+UP8pS36zlan1cn
NxjccVIF00m58WNPQIFm7pe6YzNiCr5CHhJwR9AwOQcDubAlxP/46It+vHgULkIW9bIM4Yld0ym/
K3wLr73ezefczVd/zR+l8r8W3xtrusHIXyBYui1/QGwCEaEOhRF4HKlmBoupg/aRQMhB4ANJUKTh
3niGdZAmwK1WSCJiWQbYvy5CIjDAQQs27wXSU8HzLUWWKu7BCKg7cyD0BfrZAg4Yaq71gh3XHtpv
KCNxyuCs7YFXyMHwox7Qj2Jmf9B6n+D2JBX186DZMUYfPRclzZTot9ltfydj3DXvYnf17i956DXj
mNDj1O4YRdDeNyPf2rqLo3uQJzliE8ypQnrkdY3UFe3yfIg3zDNWjiifZgof9iDcb1r8iHOJkAvl
jfPFN3gGSBeu2/Y4W+RGEq7jg9L5UvMojUoFkY4P4a0NxguiafroYtPiwtNzNcbb37j30uedTNmz
pyxpAuvA63juwWjWnmzKugIeV4wcjJ8dIGScpLDBKR390kHcPEevrb/7V9KbWsXmZ7hCeBqyAOm4
LyzkQzNlGiQPcR88g7WOzNwfkrx1uYMZlZn9cc9OfPnRWZPArchkxTQakpkFdb8twDJXJoBH5hzd
3QAsEeOx84FVpEMORRwlfBr1A5bzAuivO23w0EWC/mSnn1mv1GkMgiIJAoF4ZuCXfjhpyPqYt0fa
vUfxd58AmkCS9G9ikiZcEDeIIeGxBPi4mR5kAgJiFw4zK6LWYAXR2BOkdAeL1CqPgq2EBgl9Y6Ya
KAdpnAJvyDiWQG+SFxvrCRwRQqjxwCn0TQw4QT9B2NU9q6dQxUAF+APWLlsxCbubetc8m4JzIJOX
cHDZYRkXnNs+a3LbIZsRjfI6Sf0C+5PWW8y9grQY/yKmrktGX8fER8x2wBfJwGAl6CO9rvPLgBH+
tHyauIGeHt564C4QbUvsN+gOnre705So9wyS0sGGIDSjKYIfBS4jXO5FGo37sIOkVJTh3kJq6zqE
8m1d4m8hZ8tjbNdL5Nob1v5fod5/M39nJ4q+zvX8qu/phEBDzBV3j1soL8ANU+KoNrzNWBMPf7DM
evXUIm3Rr8l4xFB/VRAVzisaFmDPMN3CaIecVCEzMAPfXgEkgogGi8MvgLXlcYO+pOcA9IEv1mpj
CTKcw58ZeN+ez1UkgbLEDOU9WG1aLOZgxmQ9kb791lvkt3Qgof9rzeocnSLFqFMEm4KDz9Sh3a9u
79zfdP05GMQoDZfLLW+/WkUhL84bOr3OL/I9FI3tEUJgEEDKHP3nfcjccMrA9aewELacTJXOnjvZ
M3TS3dtsKGbbEbfr/cewRPpa6Wu+CvhjEf1ioSRVYhtU9wBkDm9Gm+S1vyNNtlD9x7YdiI0wkIjk
eX4JvNc7aHli3ByyhYFUCva5ChCrroZFBbVN4TV28J3KLd43NH3TbUZPdeEE/MMS1xRZhjLmrxOb
hjJP27yIMDtXOsHJdxsSr5vH08bq9TWY8AHbdOsOZB9/zQsSDyBRSOXn7lsGz6yy4yyQaTGq4nv7
tSLp0EMQOcd+UIdJDBghH+ebnl9shgseonbXSEMesSdFX1sfbFCCebDsEvAX2fJGKahUNF9r4a/q
IKYBOpNF2cj+rFGqsRx1DKvd54iEcc0ngBdwOjB7szy4+ntrCxewO1T6fZIm+2cRyAYEJhPolrOB
WNxxpEU71fhnZcHUsH17ZWrPoaVCUgZ8YZHvBfQkwMXrcSknLMWFiyD2yWmro2D/TtcE5xgqAeY3
xI+j8bC0Xzpp56vnBQCf+8xWsb+eQrb+XoJkvLs8/nH7Fqpwr0yibNktkHuzHu4iwQDewntK7arO
xq4wS7VCS9j5v/xQLnWmIl1S+jwtE0Ej1hoIETjd+Uo9+HpGPtBsudpO6GNGpg8/1IgVjV5ehmbH
nb+p19jDWgHZAAdo1cFDClgvJp/gEN5Z3s8/VcRusUzJV0q9Ux695FzpJ6dp+grh7rfFQnVtkRpw
tn9OvTY+9q08h4IaeJBWvHSTfTJIAVSp6ZKD0y49QhVrkdIZfvcifDWObc8LQQ80vGWz2F4TCtch
h3dbzpx8S9msroMxFeQU9TsehjLlT44H+5G0OPv67qBniwX6iFGw3GOCSCbuS5wSyHa5RBgiSjwf
ylESHMO5fxd0zC5B4pEDHoLSleG8g7wMcEj++5lJRCHxz39NQ/5rGPL/MVZ5+FL3PQP1f32r/3/B
yv+0oc6/Biu9FE/USiM4bP/XgOX5f/67+Pg9sl7/j/+8Bc9/bG7yn97pfycvsV8Uds0EzZRjg777
8xX+T/SS/Bv+DvlKPK4G+6RiN4l/3d8kSWL4JVnmY1swPEfxP6KXyb/5BLsE4CE3BLHN+6Pm/xvR
S3J/bvZ/TV5iVzI8WAfPHEOE2EfI81+Tl2NrcoDSCMtN6Xo2q/gNz1RWEzNTvQwmL3ObjXXqYh/g
sZAH2OWfRmGSJb5668n65Tr3oof+aeppe4CshsuWsSOR7IyWfSsSvwPImA7XNQg/Ny9o2A6ue+ph
2ezecJDQeXrWt43cEMCLVjRHrA9FycYtg7xDX4e1fQBuYcph129rwG0Rz/G1p4lXYPvu8zzFT5hk
j9vOMTJvop4W+uAY/dvexRmPPWdO/I2D/hDoDpm6XK8HGcKnb9PPfHS3+3YfrCO0RvoAuGjr3ULU
jyiwFUDaHhmIvHYaWhvETeSuXCvOfgQyZ0vV+4J8XucHEIWzr24anjHmAGgBWwCMkIF/Ax2/jXIr
FUN4aV4ScLQ5Sg/L9uxhB9dfMuyEQqflU7QAnZFbe4kVaAGMJX5tKSqAweTsTqGdI6RUN6+MEPEr
7LY9hBIHaAgAF2e7eYso4g6pyJ99qPIKucCQz0eyx7dYY3LIaYhM6RQccwXyygswDviDzetk2StB
zKc3beecpludr+2TwHyOBfXAFIBs4KwK9Kd3HXk8NRiSmznLrsJ1R6gQrEGecceWMChhdr4D1zn2
rgmZPcV8uxNMCKD4m4Shs53hhkxFZOOoybVEItZlONsDrC7KFxRssY09mnqSn1YTTkfX+3OZQXkt
aW7T3zSnAuAu2/Z6DDMDozK8ZyUBUG0D+YDPvKJY9RZXY9A1Dl59YRCkO/ZDRiEZuNvk9FJiD6Hh
oFQXomo5wOl77j0hQsDekNDywH2j5cBvSf8AL3sOVtpjB437Dhlx3tK9wkqPrq0jl8WR0yrs5+6H
ACd5UkF2RZ6DPm0tC+AhJP4J6aYfUjMgFtiKBZs8ZAPAA+OBV4P/bJLwFdi/KvgevIt7VieBzAPq
mMGzHG4LVa9ep47cMLAH8VXMHu6ILHIKnIdDbRjkTwMzaNwRFkK/DiEeV9jehkWeyjfCkwsT/hdG
skpx9cdjmJRDSCK7+NmJ8YVIMHl6JdPDtKBbkeNt0fNvQ92jxnkufUs+tIxP2/8i7zy6bDeuNPuH
GmyYgBv29Sa9z5xgpXkJDwRsIPDra0OixFcsUl3sSS91L40kLT7my3sRiHPO/vaJ/cdp8AkhUIxK
L3+LRACaWuros/ECmx9CGQVUxPhhGN1lmdFbbf36h674etfYFBq3jVf8JoglRrPi5h7B3uXDbFyh
SApelpNupVXx4I+OXHVu9iiMpIP4yPYmA5I5nOij+vTAyu3YGcla63Dmzxg+p2IsiKSkQjzUbfZd
GvPwVWecVJsIO9C+GgQ8U2NNV1aGSkJMVx2RDTEHJE319NJJt72y2vZ+auQzV9Lt8i3uHPKcroiX
gmDQ7TbKsutWkG2ragirNF37qQF/lMhDLXgS8mkezlnpeKtMgFWlFk1URoZralm1ymJ+EjkP4zb2
AD5c4Li9RfTwrk0Fk7XUKC5KmdJ/dWNnWwQR8yqXMEBTEkykhWHcRk3j7WN7+tFGVGeO6Rd7W8/h
tdTUGGHrNNxIC00fydtpX22mKIxpwA8cyU2zI28+bucxOxdhnK9M2ZuvYsjlnntRy99nPNPr+Gzc
8jF3wrXb8bXhsfZXVUjAchjaR5eeHRU7jo/yNpWLaiRq+5E2ocdoTLsvmiEYzg0a4ZQg0BNGW27V
gIdCF3xedRF4uySlYs8Fg75BiXAXxGX6VhbRtGtSEJPZl5dRZwcbAT1y4jX0yejM2RqBGKnNZODc
8R20VqWj04OuUvLKE4cIqpOThm6aKDiO4zyE22pQO+EMi1LHPwRjS+Ua57e9LG7J+SebPstrjCqF
4KKszzCitFgSCbiSlNHy9Il12OY3sSSBkUwRCXuuk22V7lKGRLs0KX40stoXCemauRrvk4w5LcED
P+aHtGPF2Hp6DIP4Rdp6VwXzPfXfU4b3HHKAEEXZzddjnj8O1TwxRinp7NnedUu/f5X6cNm66N6d
KqvXZTSHhJtNuQ519tGbVrSJTU4hE5tObm/duPg2yDpDQh2cLPtIhRtvbIvEQcgXfh2TuRnyJcHV
nfw8euEE3XhTo9dTlD0VDN07s+g2U91/BtrYhHEAVZq8Vppk9tC3JMktYMeQSXo9asxfcXBTeBiu
ZK+dnZu14wJDMQZorfeqDGPmCUx6PJMkjaeJwDnSIOozD/PK0SK5dH2X9LfvPU2O/RrwIOWWd5N3
XsczTh6g66lY85GeeujZmyGgXGob8NViBi+YmoM2iFoWAa9ZlZxiBoB4GYgzWU6V39bduGZpgEKh
NMWrelQUxOFT0Fb4onRa7Sy/vKhUfj3EzSOc4rnyCkh6XjOEpmrp7+K0G2hvI2ML/Vsf01UdFydF
WM7I092QDs8tTOurNwm5ycXk00ztIi49SwojFd1GRd59mccB9JUCwlKPYig+x1bduHG4RPOJFcwg
UTgSuBQJAGaOIch8N1nxOr42CImsxdxC+6oUbo8JKGn6XtxUndTnqaixWERzR3yUAQGTdtj4VgZ0
X5jZTl3O8VLmb0BN9l3X9e2VrkxaJjkhYZWM3cEc22Yfmd74Po1KA+CVhn/SIyBHWXjFTlVuf6xo
Om0zKWeG1FFxMtwpePIook+8u2Fnp9oBz6GDT7xuN1rRyQ/1IS7m7tAxbt60A6HNqQQ6ixLfPWZ5
aGIW6lPKxVyrUzeb/weylv9G4fHvWFL4XOr/5z8u6P9Fj/jHa+X/oJ5Y/phf6wmBDdoO8fQHdBgs
z0RI+KvKxfmFtd2se8YkjLHQ9p2f6wl2vwXo3i0k0r+vJ7C+sB86dHx/Wa35l1Quro+M+j/VE1iq
aeKwcIyKB2tiwAadn+uJYpqLUbmQbKNukseomUBdjJS8f8rXy6r88h2a/iwc69FKzHZVLUahfnEL
xZn9DTp6SfMph78hNzuYnALp4iRykpySI0BUBDfADUPCddbhyJgcm5G3aI0WvxH+7iVD1r1hUYKj
QILkqJSCYfEiZWWZb2OCRYntH6dUwoX2HW3UqAZ3naMYNiTMjonGe2GiWRidI0jztI5sJiJN9QEs
egsSs3FlewbhIEa/qJsMs35LJriZLPWmFVPqoypCzpLqMqrNUyGS/kgakcaNO1pXST0f8U/hA1yE
UZWUL6IpGq65was758ZyQrxUWKZcHX8CHQBmm+WPlqHkasBIJZEVHCIcVaQobotFWoUq/KEbyWxB
xZ1Lz02YIZDoHDlEt/NivZrLjHaXZpiAEcvGjJViyNKWl280uCMdkH4344exhHh34dZOpZGfLAhK
PVlrmTR34SLgMhcV19xPX6RATNji4CnB1sXF+J5b6aFB4SVDCp95sXqVASM2NF8Gb17O8wuF/quY
wl21+MCgR3deFFw5ZNJpw1xFJQFZBGLKfWq7lLEYydZkMYxxNEJdvIIGM0oNi12AiowLzwKikamj
KTolWyebzrqVwFUozGy6fbEgiDpiDGhk8hFhO2uwnrWxenKq2dvEKoL3xrlmL8Y0RtiPTJUvofuY
JP7t+7RceojxVxtcspRbWXWrFgsbd80a7cYA6edPPmhKvy+CeF/49oHR6RFq/zpZ1G6EL44ZrjeK
J2rbRf+GoMVCJUN4w5puIgxx899UcYZnoqPI3m0yfGqwb+3E8qj7FsOcsHh/FTI9EcDbT1Mkdn7h
n/JyeJkDa9sqd+P2/I5D8pJocxyciBMURKKLkEyRfxv7hiCY0KQPSTduWgaFq9rO7yDWznTrH3r2
elCPpofOtF51asPjxR3v4wjfBix0VMxHM7Me2zF9sURiUfB6RCjDkqSxSj8d0V2rpWFeu/bKmGde
KNhCfZiSdSNLWgDEJUo9IhJo7+LQvo6a9oJhG4N2XHrWeLRya+slU4mozXuiAqYnTog4idOtk5o7
MtKEFhQ04mhcQNNuWjOruINhnutCboTUz4O1JKE8H1GQtedyezVkoGl9e46VpngRA1WtPskxvzCD
6QUF7Nrv82NBU3R0/dfApgc+GMWRMuG2CuDggvi6Sehq69CDZF0Sehb6Oyt+yPgWDr1zmXPbh1Q7
1FO7G7rubDTtwez8fj9reysngwCPdhcZT52cx3IyiA0k/Tpx40dRxl+kPujTJ1CHQddtK5lsK0EQ
ecqpQoRNI8Gk+V0SKvUwt9yXDfH6bRLbZyaTeyPV8Z3K0e11drI3RwQ1k8KzZIvuUIXts19iOHSq
EOyZd8OmsazHypoZNpS6vGKDMh3Dqa7yXW/b0RE/rTrm/NZNhuDiKiEi0Sb0dKLQ3qfzQE85J7s0
ehnEfiy5Exey33pufW3hW91GwfiUGvFXbmPRShn7XnFz2ue1/9TkLqlqNyTtPrzipA2fvJBQmche
aiWpE4xJ7RoT2ik05H1kBA+jX366CezNFOkLqKUjwSe1ivriy2sSsS/E8GX59RZj1E0c1Ixf7ZkU
kuY+X/vMhCX1ztz9YP2FcWqI9ptFyXCsLEk8hFlGQjab/RWN+fiYWr2z1cRlbpw8qnYyiOd1K8fn
rGjfKtFgR9Fq37TWupbZjauKmxwoDL9IaRycAhdilAyXlkMOD4DtzkhdCeyzjDjq+zAq9r6XJ9s2
BaGMZvPO8Cq9jdJFahPoiz5N3tpCvquMUnuYKwew7yuwUcgMwlvTSA7W9LSdjT0xt7djKOu6bZp1
n9i3wkvewzC599uWD7TbhGPnr5bMYxyVFYobpiNorWgcO/gmI0JYa60sb+1g+llBXHxyLY8vLTvd
sDh7a8YDgqFiF+HeO8g8r7ZiNs/SaezF3OMQCORgHZltmoJSqm5p1fgRkQLXb+ADex7sfOzyfVeM
9ZZX5BvnbH0oouGydG0mUXEvv3q3JBCXStIZo2HZ94NvmidVMiQEyR3WbhRty45XsC4BC4IJBNNG
XHtOC2cggdftAz3wIk6BxNz5SbceA31xl/bcOOlk+QHkD1kEY6zCY+z0gik2OA6XG5cIfRWTK20d
YuCede4D74Jv6yGTw0tPvU4lwd34f1iibZkmkdFpS/DywWtfK0UTjqHraMJSugfHiza03I6j5p3M
rAf/HE+AdNFx9XynsuxEGYVIyngubVo3zUiibwyAdVqfujpNt61JATuDfa6qKH4YZxibzLPaC2v0
P6VjftQNEiKqWIQRAtNza901Zhaj56jfSo+fI2xJE0URCfoi/RGXWbnt+/im4gPd59pFy+lVYhUb
mI0N70fR8i2YzeIjJ+DKnKyl6rZC0louFyKcIbeqDZgNDqG9FaOvb5S/gAc99L5VP41DcjeW82se
iYdOR2IfmOlljwxtloAb/khyyW0HRHN9/cKCEqgD41APOJ2YTIyN8aPRvbsyyZm20t0WSXkUo8w3
tXZO1TKtIMHwqcqWTPD4DTNAPEdL3Ga8QhjaHo2yeZe+dQiy4sKOzV05iyP56eLhp0vzHwgEw981
sZ2AjTck/+Aubcu3ueL+50unH5HgCCppbdwiA5XW/rEbmYRiBMMHwi2xIynsM0/kx0pHS64gzzdS
6e+Jn9wGCFhxQf6uc8b+y18uGStOThdvAOna5a9fQn5v/Bjtg9+8eH/7bS2/N3P5Dbq820J+pXlU
uDw0/sPAL3tW2V1mNE8lH4LyEobay+dSoefbTstnFU/RDSNsPj1LEepk8LqyMyXx/mYfScXbr+Bj
5/r0mizfg24w640fzCbmnvhGdGGxtfnaGHx9XBJo3KH5RjFBe4kMZFnhlN5wE34xR2+dTHR7uka3
8Ivmh+uKz0jXmmNl+u4SkhFJTOi3bCnxsgesxP2qWb7XBtmLaubsXb7xcvnuF8tTMPI4xLn+0bfl
hcS6pXle5uXBKb3xbs70sUMvZS9PFk9YgWe6EeRPviuhHmMroqEYDs7/zYnVc5qn8sdX+v5vMLL6
u3vfYyz058XlXRq//zzm+u2f+WclyeSH9BDFpHAcFmH8VEmGju2yBEzwxfcdwf/zDymojxSU9e8B
S1RZZsy+qZ8nU4Hrmx5d3MDiSfxrkylWG/2XStIXvkAH6gkspJ7/u0oynMY4qhIXxGwmjpTX1t7z
zykWnStb9u8DKONravKAURw8daF2H3IIjZXlyjOkEsDJ9QjUv/Gz6FH2PWptjqTAane2kTFboX0k
X9gPSx0JxDrnGGaY1epV6gTnoE13Eom9R9AI4jCm2OqtuqWRDevvZelW48jMG/MCJBxcFpFkSdO4
qa4qEbz1igMwHvwHfyBPR6yzWEChNEeOUuMk4D7uRd1rGqHY08AUDMNImK0CaWhSM9i3zXGjbPID
2aX09CNZjscxGm6VlW2sjJ9llNfoXDddP087RYm37/DKAUaRDMZMR8Mtpc4jTO7LYGvU/E8DYpm8
YxaPNSyZL8yEJpW7+BvxY9BB20AiOKX9GBTih4qS6rvW2S3W1Gfbq5581jPsekkgvE24xwlYoTAf
rqjI1kZfPtM0+4bhZTbB+0uOzlU/4TizVfSQ59NnzT+9dibrRc5nQ90HpbMz+ztJYsmcxpUsoqMB
ceQ672ke8b7Ld2HJGMpNLzORLB1CrCJ0JN+roufvtRxN3nxlx/XjEJRyS8mRP5oJfLCqOn7NIcqG
Af9NwBVnMyQgxvAwvLcCKqaIT23CHISdfefJuFotcNtKKK5B+aycNab0Ef0UMe+IWogrAleAIq3q
p6pc7C3RlmHFQxWKay4TD7VGwp9Q2sRi0xFOgZGKKVGdJ6LrAfSp2pn81nuxCOri4dIeq4M9i2fP
JmQbjQTLylzfQs8+C7jASMrrTNkb3dYPMI2bUjoYM/Hb5+OXEL266JQdbsM+cql+s2Mgrc8xldbi
lqAsNdZ8ATbtjAS3wdhJsx82atU3XzkOmCpyyu1EzEuNfbKJWj0eswEXz+SNV4zcnoM8oROBByzv
dm2mSBWFwYEx8HlaZj+mMx1xBbzySsOd9K2rFoioINvhiYSfkonYwEMxN8HKCp/Dbjfb/k5a/c4L
noOgGp9Nw99HEbh8Bf+p76OiJNNUZ/CsvJOQaLp+PO2R+o0bdKrlVW4U7bZehj2DYBuEYx/HzLmv
o/kq7cVG+3Kx6V+CMj2VWXe2HUH8yyoB57gRttU2G7tsa2JCEiwAiLhzhd1rVkYUEf1lHryW/bBS
8okgyysuGH7s4VW2hXPqXP+iNU37VHWKTysay020TH3Z1wEvHGlrZw75ayeCb7S+IRXeVW00ywqD
KyfECRTQymmTvlyBmH0kMTV/HL787bxeEIjfzMh/X0fy+f+WxPp/z1o43OH+/N31Zwt3/6A1uvxB
/3yhAVq4IqSZ4fuma/5muaZpSsPUJY0IS2GTDv7theaxJUj49E1F+KvK+p+Wa/YLObbNq4cC2edq
Gf4V1IJ31h+80CzP4sdwQDcC93e3VDeQc56n2tmw3nFYdTMXUYakKXHhsdmnSW4/+S4dkK6xb10v
GrdjMts8ZO5dPc/Vqy1Vf9dEDFUzysYyGx6Hub0sVHQIcjD2LLm2jekVF+2XxjBIWt+8Ikb9YuTG
RVWjQ6sNPHb4llL7wJF+RSusxEsb0MQcjybVSii+PIAD3qj3QgT1unOBBad6N/eca/yrh7A7+gPh
epqMTUxpmeGuxnPFjJdexYfLqgmdntpcbnmwqV4xOUZEL/HQhZL0gw7vFARgoOPbiaUE6FNGZZ1w
NO71/BkQPy5UfFLSepyr9qGnNyUA6+z5dSiDbSIvcjR//Vcl302wv2F+JsO+MQpyv9Z4Yw+ofCPL
R7TiqNdBxGiuw2nt9fm8pxzZqMQ6s2z+ALC1DpzXGs+WddXlEGPOeBHl1jVQbYrpyEZL4+88DKFz
COBa17zH0+fK8VcFQjEfthfOfOUl4SFcGPWGeqAQZCJ9/ipkcvxwZTPNIki/HrV/UzqE62N8S+ZZ
xdGpGYu9HBflFNryg9b4OjVRmMu6WkLkJIhYJNLUNAsmj/hqTDKS8yUQ6YOXvnWjxjCAmcaar7Oi
OYTkwBv8KWwCOXv9favio2042BLzS0QIFzGx5ZxGdaLg/hq2mgy87woTM1KeFgeyca+Qx4UpDokk
o06XtLv2ENAgQaD30OXfXVlsoWppssPCvxsMpER8A7KCQCF+SVDPtSV/3ar4akp/W/bmp7Z8GjrP
AYPW67b5oh2xsgT4Z8rlrBHnEIudUvMpdcbHEjlmKYx1lCJCsrjHJcuFTutzEGEXLpAzlxyjSyoY
H+NHFXG7UctJKzhyc47eGCrRqK6wAaGwsh97TmeLU9pajmvEFOXWWI7wuQY0mDQsugBJAq4LEata
Gxv3GkG8sxk173lTKKijUlMfjeHers1L0yGp0uC2UqbYtyFf5pDx8V8/0v8bo65/w1qE6/mfn+f/
qxiw1//4g3KEf+zX09v/xQsdi3OR/1A/cET/OtfyfqE2CbD/U28sFQGI2m/ViOc4DtZF6DVwfeen
FQUss6aEsX2KEZuWu/2X9oAxC/v94b38acSwaTOwidf5fYuhzfK4a0JmDzMajdvMMov93Jr5DdHU
rdWoZ7JgN2lvJSfHg5prRQmm4ffYHVyHmGPerOzFOJZa57CS8Sly/YfKWZpoUwJeFwRXU5hEa8PG
n1X2vb2HtUMZ3pePdmGfK3dMw01R9TniHfMuCowH1af3Tl+JlzEFdx/bKfnIrXbct2Z6cmLSPboq
jlXjPgiUpiWvDDAI0znncVhzmScsDTKGnLsYg1u3NS2uNnqHobh8xDtnA2A0J38c1MaaWA/T62RD
2yXFMGtdeGabkJald9A2nLWE3GV8tOqZkTuTfhI11DJoc2lGTml8WetCfSPXo5nlAOS1MdsW1BKr
9fWeRV3b1LY49IkXrASKnBcexXgtRkjmtI9zMsVgQkGZym/LdNPNiHnAXTeKl5OdQxvrJpgZdTV3
jYoutDIejLF2zuk4PdJu3rUFw7xedxBnikNEmXSvcnU9inqI15afXgda38eh/vZDNvJEGYQyRHyY
sGmra6NV4ncnPvBmjSrRRIjhxUiFiA267Z3vsfBloHRMBXtP8jrmBTEGD0PUbe2SfUZNXXNpV/eM
FLkiwsyvqE7vqrbLr3x6x6s+ol1apiy3cscgPpsiXhwng7OOTJYA5G16b/bkrZ2c2albyeq2MuPb
AJ1kE5YsJCqLXRIQrrcC+reYdAC2ey4+a93xIhkTwCQ2TplmdxhjUIxGUfS50/ITBY8JarBdY4nL
Ro6vVkjFECnBRI1YnBExumRAkB3xABVvrC1iqDJYnw7/FekaP4Bqr4LZ8tdx1mZLduGSxwHtseIH
N0Np7GZ2Lw1sD9gEEWVxN/uvfVC8a0c0tKFH1MUypm6lzEpDdyCj18WYcIj5z1PEl9PjYuM3+Af9
gyrc+7qSJi+07IbVPlx9wldeuWsgWpLODiWL22EKmRpjT592rY0aEWR45Vd2T2Me8wYqKmLMxkWt
k/hKMePgFkPWI2OiS+aHkB4XsW2jynizkGMCU9d6tGeMYon7FI6o4JF7I3kTBMp6L7mqwvwQJjkT
CaIhkDyLtA6kB9GY4RgvBcvOVM7KPf7V3Dq4y6wInDSIREHYAlHdUVZeJrq/trv0SjsRt63hqaeT
m0/qofDwXuWZV61M7AxAd/I7ostK3Lko3jMS8xtB4A23PAGs0bkbJ99fBSayY8ugpV2E3XQwE1r4
SVq0K9+OYK964uNW9joRcdw0CUu8CCyFNAMMcj+99G68rvwkRBxdjmNfXDZw/mRQ5wNFFILziSVb
XFcy8gE6rFF8G5d9yeggLph2eXJifJrPTHmiY2M4lNNypyn8w4L0msGzlkM3rZo8uUskl1SGLzu7
Ma/MyLgPq/lapdrGVN92e/w+wZpGEmutOkxiVm1vahqSW3ItTyAqiLU9D2TAR1HvkiD3zOAcOe2x
YjzBE8VuJru6mj3a1jpwkqM3lKek6klnKfuzwd+xa/Pp7CFWiVxSsgyD1JBugzB5Y1Lr7el93fbe
BbpBEkVvA30ChU6DTvuhMHB/1jJkoh/hiZ/EMTV80kb1Raa6O6QkEGfmTZ6g/jb7/Az/iARIpWdQ
t4+aiYzvcW/L0DuzZUP6HFYj4jEx+2/eZNw1SfQ1pGm7Rgtz1RQZeojpS6UNlK4Vl2gz0w/Ju2dp
L3w5fnXfjRE2pJR0UTJ6/tZGXom8hpaE598bwv5oE3ZzlJ44EAXYx2pgGQKpH5JkELSzyOd089ev
Lv+eK5X+tBr9e0t0edf/i6tLOuft+5AXf3B7Wf7JX28vyx7vwKT2FK4NtR9Qlf56fRG/sB+JYSiQ
PwtETZ+q9B/XFwpMm3oU/s0THtEAWqD/2LDk/QJ4QQJA2H8vPu2/UntS6P7++kK4gTavRWXsUus6
S7P1pzWmEWPODuJAbJy+rB/o4Dq4ryt2ES402qy5gEcLoRaIKd1UC7XmLvxabEJ/4PS5TrP6h13w
5p8X3C0F9GgWAC6FhLNyWmoEz25EVn+Wy9EtyYAv8Fych/f+gtMxeYvXnFXRhpirvyRP5aZbADzb
bp9jImRCZhdClXRizG0KsScWcm9B+EhesZYCWrVLRiR4xZkdoI/4Ra7lVF/gD6x2nd8JAKLwiXHU
duy5f0xTSm+0II+dzfltsTCFyUIXSjDDYeENJ8BDrWXD8G1mkKhJQcMmziQUNgW4Yr9wi0xDltYt
L1A+65sQuLGo3NcO2LGoF3Plwj+KhYSczVxvRnOGpe1RNxUtTKxj+xthVLfkeaMrYyEqe1+Ph25O
FMQ4rw/D8G8CbdnHAVVDAI5pLlwmCwrJZi+spi8447TsL6JmxKEN11nU5VOaUQcOEJ/VHL/yokeF
qE810fukqI21tUCi2oriDcfSRxqrQwRHWnjVNxH9bTDjdB1j0FDm6bIsP3yNuAlZO6XPgqV6zvCe
LKBqsyCrCnZ1iEhNlsKmzuJaWMG3VuESoR0w7Gewr21iL9sUkBxRFCbmo826imCBZWuo2cWcbULR
ElpuV82EIh++NltAW/Zv7cYFvS0XCFclir5eflNOPhcYQyLFzTiXvQXetaR5HgCSV90C9s5Nwg3Q
EJdRUbyYKcYH7vCHiUdylfZzuRtbD7ul4e0buOFiAYi1hBqqFqg4WPDirGLI7HNVpwG84MedEp91
x5vDNlibNDuJWhlBwKk/eOzJ8nLNLkszfYs61sVmC9ocL5BzteDOacuy09oCHasWGLqaXGwu0eKz
jeL2MMfBi7vA0+z/4DmR/PVx5NW3RWm+JsrCGOhlz56ZnrER3DCtv2tNNRwMp3ixjCwkF0KWvYs1
kzyBrIEc2FBO1alJ1K0oG3PVuO5WSXPXZ2ILj0MrPq+eekF8TEfVJUUFAtqW7Ry5369BSL79lg/U
EKQoJhJzoIVPSCr26LB23Ry8u27TPJjSYxotWfco1bJ+CN2aawB/DVJ/BSFOqdrO2JaCj07StlC1
PoiZUJuXuqyGIAmwyWS+T41wm5tesu+0eyszeg983GhAuvTDLQn+Jty02Fzbbn0UOWnCEq/KENUx
qgEjzHH6yhEbLHP1k0OFXgwppoOmuJrt7jbyQTBSYVwnjNcJ5bBirAwcoKXsasyUIsc7LcrW6Lsk
oWKgkcZYys0tYLGQ2cSfho4+IM0fhGMANOiHWpXDTjko7CcXI58xE3P098RAFkSnuZeqvSmowDpF
2pfunOkMLx0itjWe4LOvi0e1NJFL6R2LoXoD7yvZh6IYz1jxt1Wzx2aqfhRRTYscYmBVFOyGLqAH
EWy7q85gXyog9t00JMVOd62k7ZRMxFrzBJ5JvRt2VG76uGpO9WCS0kHtL+xs63ZYSecuvQ+5kD0i
hXhQQ3tXu/FlFgkQlSG+SPS4sXR+GxWLA7f0eCDCWxhHkstlsPckyJf0OOvLCT13OsiLbO43NrYs
1qPoC+05epU76Py8FiZwcFio2Su68mSqrmfMHuQeemflc4y6ufeFjGsi60BJiOwJUXtiuQeXnhuN
MEB8kzaVCKsHfDrQWQtnZqt+OKd2FiMtI+I1mMEOddU+GLmzkYVPTipBGF+EEqIAhxPjjUolqE8c
ckDdQJQqSoESNRuipBxuml6EZ6tXiJniIoaqAeGMrBdMyG/OFF7ZY99s25BoUmKmN2z7vQ4kv0d2
kMMz608aX+a5aoMXxVJNV3j9NmS9996vuED3g3MhYe9u5KgJ7XusnqkTHHTNj6rNn8y0CCBcyj3f
aYZujjomWc2KapL13uxeFAjd6gxbTZjdp4lC0N2lD1knv2TdvLkdlmn8t7eGpEeAYxmFXYMr2s3x
gal5yRXLblNYdXNMInlUqt5UGPO49TF4rEILEw1pOUEKZrQLHGnovC2P3SeBWz1k7WSseid6qcgl
UTSFJ9a2Nii1nT3U2C4e2kNpYMEFOEPkd4qqiHt6f991tBsI7i87quEemwOx64zZ07LDug6kU2wn
KVltvSy5Lpd115wtVMLLCuxRkaoH37UvZ0iKLg4uCdxgW2FztsHX2YDTZ3Go861afmPW2LxBptbr
EUNzFbKai2VFd6nGz4o8Y0ioiAXYH79qcWjH7gNV6gWTl03ls9ejH9etM3o7M0J62nfz3g1I/CIW
mElPcQkJxZoFb0jaoTQmfehn/97JNVNdx33wZXxb1fV5oJViK+e6yhryZizBJNZCGC60TjzvPyKX
gL1owkVS4j4XTSjxRwWHKvUuYuooGH6U005Y3dg2KmOme6T7qskBXgtAPG0ibF5j38S6QG7LTmmz
qTdOwPFTpBSiva+OplVdF1LezAbKKj+Ln/ycSKFTJ29hUFwXAYvf+sgTa5vIYhNXG4jnEat8it7f
MzfKk4+1XyZb1bcfuWi/dJoDs44FKZb61vCTQ+xK9nSkdDgrttShxIdYlJdzHPHBVLtgDJ8nIpXQ
KpxUuIS9Y+wOHzOepnWuSh49k10oKW/Ulc/LDA/gfDnUJdsqa6JZ7At/9RvWj1WemtdZ778C4DBk
5sK2511nH5qKNWUZUT8mxFi6F39EHVr7/+8rD4g46AaKBd+Dk6eBKf5lUOCJwRcqrn8RPf7DP/DX
2sT+xYHIpwIB5yAz/Ftn1fqFbzutUXfBpgIKg99KE7qxLr1WL6B1RJ5qKRh+K01CJwipJ0zbdQgv
/6XSRJhL6VEXOq6rZUntH/7cP5cmqhR5mDnzuHE8wA3m/MR+enaqE8UvJq5UffcQdoIOJtf56iYm
zPlgzwZAkuHiXDFZds7WHdYuEKwz95rTjCyBcOyNDHxyS0F+65TEbCwotYssmZ5Kl1tmanI/C1zj
cWKSzFq3nGRc2v+ww7LasveZQO4sWb8VNzfUCSxpF9kPp8NKYabhzN1hyHaBYn0KuOBFRSzLRWoy
LPv0QnHweyvdJymneT5wyUEGtRuK9G6Y5amqU5aUqsyFXQ2YlLDdz0Pm0RMa41Zg/WDnvUFOlfOj
OHvLiVS4jM+MoXnlkh0vl03ukx1XhYZXOSUBQe16IJDkR9l1RAyBXsrJmO0L8O8O1XAHkYURF+OD
cRhNDqosZ28c6EhHm3C8kKV4jRvWEba2excqt1hbpe6xO6OEwgF9j++WlZ/xBvr4bmScFJnqrV62
AIxDCvMelK+ib9j4OhKfzkgj2/Xwyrtw2e1F/1qxPjbv4ncRyAN7Drf/wd2ZLElvZNn5hQQaAIfD
gW1EIOaMnMcNLEfM84xVP5lW0nvpA5vFIqutS6LMetG1rd+SlRmD4/q553wHkIeNLzU/DFG9L6sF
0q/rBB0EPn3qBRqTvy0sfAeJozkWKfBJMf2EmrjNAZqudfx4K1MMzibVmzvJtgYmP2bYKRQPYdqE
a0PE3gxyA2KfMX+CAiQbadWGJ8Vw7xv8UoGt5dBma2C2mmSu7hlLghmGYoBvcGW1yVOC2W7dQ210
iYgGI80jKvJmQ39ySxorWFq13kh3Dm+yv3ISyL5x9FAqE/NOoX9wkTqwO3p3bPuzNocHMwIQqumv
tWZ/yKg8Coq5yF1VK4w+tyO1jK4cL7mfH2ZgsnjqxQJ7488B88w9Q5FqxhnEKiInBsDMGDbuKwWw
rBLahafvFIjPESFTP4C6bL7IqbvAxH6gauk+Q7hFVwX0M7+3LFXxrPq0FQKrYOTgnjzEFnFBoc55
T8UI3LdLq2lXkEv3tIHDAqMBIEm+wXvcBgVmYIZ0bR+Gwj9NJc5dEe2WSEk20MRbOfoP4WKu6jZp
UDBe+h7PVO11fXboBd0ZaoDDmsb+VgbdxlfRoa9mFrthk6+jSsIpQ+V2Ox6aURUfE72I1tZovNGw
TmuERtSnRVeV3kiAYdMUKSZ+jKAUuGgjsA0DYOzeCGpIgJlCuiUTxKWsA5l8VXJu/ZipHh2qMLhN
qbQB/GQcHa3hD8eRrJkWI4fgAwpr1ssGBz1xas5lIcWWSrltSChoK3QykIG9DAtOJo/AvnqEUX3e
UIRuQjzmZhQpL0zTQ6uPb0nm5G/QGivPbUjnaxGdfTlppp1fkhOy7ZhdItjuEk+1S5nEySmq5Ubj
1WNJPX1HNVKaU31BXfDa6eU+YvXiNg6vV/AFpOjKxPuUhQgWRo5GSQOPbKyDFgxUkGqJ2JRm8aTb
YEVWvl0SWYGcOyU7giZwcpJGZ3ENEwgNOBpn7anEdwBle9BcE8NQZT27EMl+urDDFIbaOSa7quJy
B7FYW1s1SysW4RuU+NcI2QvzTOjTPEisKjStezvPNkQmtgH9c1A2E7hwmOkHWsKC2ZGHDDftDsRM
cUpsf6bBnpyP3ooXtkPSm+Bl7KxiwGSEdWAO6A2MtdqG8t88AdenBDQm3BRQ47r25XQWs3ONEZB9
TO2juoAtjiIXnBwRblbvzudkdR1Y6fi51bVob8RqN2t84igu81cygrBYmFdE1rD72QfQ6ulDOvdW
6pEkj+iCZL10U6s6uWpEwHulKIsj/zmtCjnRsQk84Y7dFftzF7EnqpHfYQoTlyiCZJuNun0abF/e
mLjJ3vohyR+ytuCNtJrhubGsYYfEXd1Xodnd6VbTeUIMyW5qsMSmDXQ9dHQ8vRgoinc8F89loTZJ
0meeYhkUTd2d1T7Qm36EM3sXEE8AOp2+04Z+1yrmdEN7CchXbfhm7+waNNZfn7z+xdbVvzNaFhf5
fy77bt674L1fRq4/Lq3/9MO/TVcYiEhcgpBxdMX62mUH/ZvyK5F3df6B9YT6VeD9+3hl/2KCg5Eu
jllD/Xm8kr/YiipPR+fktg3111xHJC7/YbyycOoawlmymBaoGYdf74/jFTyMKVdOrGi3iqZrzS1o
PGsc5whBMIWRQOKOYkKaZdKKqmOBsPbFY0qntqSkYduW0Qdtp9HOMSOanSLJGdTHd1YqmssEuPqU
CGWvGj2SOOh4RolOnMKi2U5GX7N0DesXHVKfb+IGb4mmU5thuV6sSBkVY/LuI+FtQ64MGrTUDS76
IxyOpQHndi6CcsPSX66ovN3zKX+dO4W517WwBmYGnlmsjnbl03BKdWeZ2vSwGXrujRIu2himD4NO
g4SfMCVOo09fEVgSQgtztkFdiNaDP2ksyQTlm1UWbaLWr8/RgBZNddTKwWpZ+DG3TBBs1AhyOwyL
+0wjK849CiBVYFwRtLubDPeIaYu6BrO7kEehsd5sH1OUQruhK7PGsBI1V3VfAQSwjQCDJG4bmVaX
OZoPACXvE6W/OeBcV305HnsmVSZe7YAySJdlSwJokja1pOCbIbJldxVaQ564mwg9Z8vd+6Huxq1d
N3v4UxeT4aonCyt1hdm1ML3QHq4KzdwNhbsfx5KTDEBalbmfsSzIxoaNN4n5Yw7EdyNcInedbixk
t59JxPmGTd677PprP10CDqJ7ijhdIqOkdCTSzxj6T7YDasXU+7ei5mNROw9Kb+muDYI9FDxSo43/
OQRxcIyNOvbyvH1yIhySDBtbaI6EkRqCWmpn2sFVQy007I4Rl9eY3poT/X2iz3Rgmg2FkcK3QFj3
xWZwFWimsli1OhUNsRG8Mc9w4UxTB5BN0nhprxvbZtkPZr0VbWKLEixJUUUv5dcMWW+RJKZ4ntYs
5elqC5LgwSko3dAJMA7kmTZdzPMcy9htZYXA8ztoaqirNLPiIW5kk6zTYNymbfI1dOGXcEI63EqW
uZpOv2CRD3JNf4ekM5rJOh8Ao05GRTNfYGYgMikwLJtw6xrjW9nAYFhEzLVBWrmXRIB46Z2RPEk6
Y8vq0kdDNCY6L+TQ2xirVFXoB9dq4rXUan0fLt3cfke7egWbD3HPzaAl6T8Vb3ZBcdIm0+m5k/Bs
3Xi8jVi/wlAAsePENazYTG9+0txkiSg6drP8ntxm4PPkgHowhx11nmpmZd5NGlnnBeUjYProlBXD
ekMCbafaXJW2oDCNcY61dLjPU0UDcbptMVWhH2vnZAEHTZgTVhUsIfLD+J6Dm9A1ANQCUU2hDino
Q45ful5gFu4K1BMUIeaD0BnzjVywRSR8rkRc74vQ2BqOthKZBsoTlK8L8UgJUE541pP1gABmLVgk
UjoAkgZU/UwGGKihyDWeJheUUjgvbfDiHp4WVxSj+iSWvhe9Q91sBLi37blYDBosmAFiAwMhZKbU
7EzEEDBOQznfGAvYiZGJqV1+RxCfOE+o1cyeKGOY2eSI+GgueKhpAUVBmfSMxYFmwZAyB+lpMKXC
BS4VL5ipRRwrR5qwK+szh0NlmGm/CysuTwJGVe3Db3HFcC5EcJUW6qcEZuWMMXkD2V8NYK4acFcu
2CvwWf5qEOo+dEguF3PzCCebbklgWUxaD/Gv9KyFo2X1yK35BEkoWyhbObgtQKM7DgIsmguJy5jM
7bCguUB0yYXVVSzULsMMjhKMVxdTZYZVP9ixfL4ZQH0lIL8Aej62CwOsBwbGsbXTRAYezFlIYbLB
p1GrqiQRxthOkdNHVHVHnjD0tOsGfQSi/FICOz4ZvIeIqBu0R1ikttuv+Jw6WxX6NvBHeztoTQ0y
lIophzxXbJP6A9YZXaNNE2UYaMotdRgnIuuPXLSW6o99LZpnnqhnV7TfXGxnFOUWqwhvpFOHfNli
IAFaFUAU8YOWT5UbUc2a8rXXkFA/aDiG4ThwQ3EBJVyNUp/3sKKnpzZ1tUd91oxNmujythtKjAdp
WNunkkvXmi9ceBypR3wKEuoJ8jnnXUP4+2BZDw6FQmC9Lz/7Xl3nCwR5tkBD5vXOlEV8ieHXOjUj
6ixzjQYNDIw0pjzw2fupTKLC+uB/ohgf+URClg1r+IJktglchM8j9R2Tq8ArjPOr07bcOobe3VuR
9oWIuZv9+GeYonZjVPyp+Zh/xUSLyaQDIWur4GbKSW8nVnMcHe1Qde1jOKsbFMfDCNp9E5XJ2bRg
WPVFtupHnEJRPj/9jz7q3akxSkVz7zhy+qqPKprZbuon7CDk+Tl1ig5KGPXUpttTce/OE9avWds7
toXRxXA2WsyFr1Z6dKmcGk7NKMYtV3haEDDYBEN2nlTDdCKtb5+H2gxoK7HnhO7mvPEyfNzrmbgG
hBUCiAF9cJt6gU9B4V3nFCM6Rsq7mUyoHk0CTZNgztGCJU8c5lbBGY9Vf055ZuyHtvrAYUrdn0ut
F7tIWC997n83bUvHvQzvJzvot6MVWhhznIZxJW4PlYx7ovhq2XFSWMvaDDtwW2L1GdSxV9SOGrxc
tGQvqct17FO93NOp2slox6C14b6xp5iK+LnxqWvyp1aQy7R2vG7tJPuv8Zn+N0SqgC/5Z3P7//q3
r/f//T+j/yui8df/zG8TvPULc5HUXVMY0la/pgN+924YhnIY7omfSUiMf7KeGi4/4zDauxhPTYys
fxNIyciZKKfKJjygdP7tr3g3TJyqfxZIQaqQ0QNnaDkGHsOFBfPHCX6gjWLIktraVHTU+gylUB5P
Y19RYBushVwsCmIbc6In6Y+lf7osomMKgpPymwrjtV+R32x1b4z1Xb7U9LC/B3Gbi6+puBkHH9xe
lnOM4qNDdmyLX4Np50q8Zna8pqudriTVp5ticJ9bXFCAxRfA7HyK+/iKCKrXjwQamAh4uHOKOZ6K
06OZ5kdD0WPugt5vbAzkIsA5EO/nVryXgnqC9CaGodv42VbpyQZYF/oreAQ3OFloJCHfYgpDaG/r
i7WTQ1yMKc4SS3BWf7GXh0eI+5Y1CP0jrPE23RQc22aXuZcZ5C8E1jiQB7i48B5Xbf4aZBZheblu
MzHfDBom86aIXitdO4TJq4S23FvOXUgLSDeH8MHpbctS7bHNU8LzVeWcO5/LBjd6mxIjyg14jJY7
367oVN76Sm1i/0Z30XzZqJj1W+Hnp94MbxX7KfDm7HyRDP1zB0yYH1+6DDI3JEt4HEN5G+P/yPmD
K7oa9TLamSHRP9z1ZA5PY/kM8IU1mFqXVOhSdok2GRUAv5hWChoIfIG/Ya62I0AAsz87dJiSOYQR
zzsJgK+6xexLj3TDNGuCuin8XRU+ibmmtvoqU19jr2Cnd7sRez3L+5U/jg/Cp1xPs/hV/R3e2FVY
8muDPgf3PERE9AhZ9cm81bNLzWaxaz5ZdHutsLZWhW2+yQPeAKe4gMyjJ0oP0HyiUO2mtF/rRoWl
/0q0VEZo003l0josBbyazhC0hIZ4Q7Hc31n+Uh0etuV07/iBcyc62X0bxP4q0O3TkgNUEVxdgoF2
XDs4cMkKOoQGZTJ6thHTV4XPRbzT/EhPsn+YiRoWRA6d8E7HfKKS+7Q6TVlvM61Y0a420Y03tcAj
XdY5fYXVV1i/GzheE6rRni2tvyjKPbl3gnr0k/UUGu8qci35X3Na//dLBah/elav3tM++qO88psf
jx/67WRWv+D7x83Gbso1nV/P399OZqxzkhZ2ikHsRS7ROX7/5qpTvwjFEh/7KFs101i8cH87me1f
FIchlGSBu245tf/KyWzZ/+Fk5okBwJcYNFlp5SoUpT+ezMrSuy4qzIAC8Oh5oNFKzjq5nhl+Auje
20z3MVs5XIHqInlzcfgg1bxlU7hXfYL2qSfrpo8umd52e9fNvpqEDlBajN5R7K015rP7CLbwuu60
Uz0bD77bPkhzyPa9Ugxkdj7vBxiOMbGhNxURI0htA92hf+w6HTW79cRgAILIzHsaQPFuRMegWHYd
k3UzFT4oPGpyMmvGFAYeyYoNWk4G7VB2Q/wgSiDohWF4oFU8tZiZAJw+MP1eE0ygIZK8lFb1T4Fm
hS+DnbKvHusfbQ6Oo1GfZuIQEfWavhXe1go87TQ2h0JMB5UwXDGireHWbXKZMqDBuQorTBwOvuag
DF+yFjGzofB8y8X2GWuYsVJyYBIDG8rAn71GNkSQCnxgazjGvkqNftOLsNopWm4PFT5EliiGdnT0
VG3EFLPNmOeGLNhw0oylPcWAY9QY5o/Ji/SRlvWwM32cZhgMLY5Bu6q/iQNScNLIexF0xrOV41uC
cDB72H1+lAXzk333oaBNZGWqPlsFmTtwnU5f0zJ7UuXyNHSK8xjgkBF5uTM6F97qcGME5rSpbQ7S
YDngwUq6nLr02aroCiOFZGcwXFedDgTKTFAzeG9i8zAuTC2epGwJRpaVmfEeNRYQi4qXPRR3rhXm
G1IQeBD4JK5U7qCl2O2HqLt7J+2Q9tuHqrdIAYToSaxpwOhMtklm3V8aP9pXhvHHQufqZAsrWjcm
4FEqrKpd4SaSi0Vw8eOUJh5M+3nBgq0kjlw62rzOMSPQnQ603hDPuo75oJEvdAwy3ks2mvE8frdh
d8ZF9tVnPrH2bL4pp+TDJTbh4TsdKCR2bY8n2HevzXRIFK7C/N56bckje+J/zp2IlEK1S7Rkayys
ClOIG2qd2d26U/luZUW088nP0dZ6BcJnZ5oNm9QR5n6WuvmptnRkfMObccVSGqWJw6CF5Q/SBYtU
pyKiE5TGlU5uxXR84O4ULzpkLDGDqiXgouz5HEqoStESny7nFDZLOWxScjG4Jc1VZGoYwSSCkFsa
l2SJ0cBnLtgdI0cSBC7WpSPYWgWMVZ2kYGl5xMSxeGCZlxKnE2c002O6JHaGJbvTLSkethCClsDo
vjPchzCa7mgFTbZQZgn/dKN+ctPkkfI+9iERG9aZ7oAtqQYXaoi6cO2lQG9JFJmQEEoSoEfYqyfB
/iZe0keQxwQg5MZrlmQSDZhUOjhNeJyJLUm/fU6xm+lLngnYJH1IKi9v6WxCuQzJzUUcVYt0tPVr
faGpxbeUcyebKtBuJoP8PTg69c4f9FYSawKUO3DDhTAGJgGmV3AMVRs91LnQWB/O19M438SipRGr
sKArxH5Nc1ztyKvGLus9AV6WU32VLsbdx1io19JcfFvzYTSHezNo4APWO+E7tw1XyJXrZID682sr
IToJ7PVmDgUSA5QaF1hq1RB7SrrtZGev/gQrs5Hdrc5O2e+qKzehVLZtOT2UVyUWQaO6+Oj0GXxC
+hUFYieH6WDbxS4S03rKkxdr4nWUvXqI82DJAlwXzUznTHHUxvEqcsMTZitw6fWJE47vC4KGlfmP
eVLyG44/8ygueiyOcKsB5IwT1QgVS2pam70A2yAjj3lv4addD0HqrEQbfMnZNfj144+xHm6qRPuW
Jn1+kUP3q3FxfZvFmX4Y6u7NDHxadTP70GG78Cw7YP+dP6gG6mnXz9tecRvPp+wz4ADclBOX+YlR
Ce1R+NjzlLV3O1jNzNGXSeLt8sOFYJqtnKU+Y0Y4qMsKPPzAZwvGzn2hus/K95+LqgM13ZxlW92X
+eIjoquk44QxnGVHzK4YzrVV2cdakESW2RPz2CU2USKVu+nH/j41Ka7CXOAp2vmsAKVG2vvMzcHP
ApylCYUyhkxjNRhj9rWqIrA4bZZPYxGc4oVXOA/RFdmptdWox2FoDo6O+3g24HNUPW1D0OCteGwv
kUnhl1MTdVbSBmERZfVPcLobM5uheOaRkxn8c+Fs8sjCMhkZXJ/oMt3KRKU/GSmisuK5Fkq0ySp/
aCndM9hurK2pkNAkeVT0fBCRMwHDapKgMvJezsviuDR45M6EF1JEV31FN0Qc1K331xd0/2KhjN93
bEsE9D9f0N0V5f/TRd9Y/jO/X/Qdg5UbV+l/9y79fVUHIECyitO5sQsBJhWT0t/HSfZMtuKHHCZH
W+f6/fdxkpnU4WpumUv4w/5LgABriXv8yQklDEWABHo9wyuOS/0fAAH5xJodgLbY+AxlKbLopI2P
I8lplHGSydbJJ1HNKXPmMrQS8osvf3xLJI9clP5ZEsbGgvq1TBcRIW1Rxy+DmM9WfROk3cFpP1xc
GEBJN31zr+vfATHMyRlDaigDEuDBkgVPCIU78Tbui9dGxPtyqpkbUw6HgBh5gKU7xgcE9u4GRuu5
Jm5Oz0xgF7eqvXehuk7E4EO9OvRDvR8m49rpMBWX8zoa31yS7MtFs563Ex2YSRQ8WzX/dcIPmLFp
S1oq42DKL65DZjEi8m2PaliSmg9mXE2ufpob2CPt1UC2flS4DjukNjL3GDNIv8HLI4ufk8l3Sry+
obvPyJDbWB9KgmuZwDcuk2fLXqz4iQfDC9MXTc2d2CRL+F85Ld0K5ZqTuPaiYbZWgEMPukUVFajO
NMDvoFF26Kb2XtofLhWEOdZk2vEuRJepSJCPCvuYmKtpO7mpfx24VfJSb4nOWt3WDSr9REPCd9JO
hxpreTH2zkaB5aV+S6yYAmyazGBoNjI95UtCwGqKcRUvKVZ3yD1qK1YCpwQLQaKSdcZFlhTHkQdg
cQUzSHosn91NmWd4R5zruZPjlV+O0yumhl1djN3e9lmbmuOhHQDro+p0dvUUtWwGEmDUiwK6rqP4
PDrPHa/jks3ALYSwxJPGkZtxwc1hGeqdlOAPNbdhUF1sPoDNLLBthJ42stiIbYAR9yPPNq79a7Os
8IWIjZGPm6Jtt2T73nU/eYsctXEpAc1MOKcC7BpPwLSioXehYi6LVlYoYXob8GDiZTbSl5ZepDDL
dxPY1TAV5sXIk3uj1fN3mhTIRtpct/KJtl2hpmM1jWJvaeJGj1iVUqXmsjLws/DcN9lPTMsYd6Z7
cMJ7KYN7ywbfro8/dkF7yPIypK3zbCZdvMLhLc4RaJ8eOFz13Gl4cSIYTm6HyDY+FU1yxUKbbjto
PprtX7Ey2nVJvLbJK4UtUNbeuRuHLzkEP21zV+rJtrdflor7mLKGAcNyw3NPmzCtj4mH2Y7AN3gO
Np1HGTTMRo21ZpO1HuWLzyzsuzsxCL7hdxOPY3Oimm/XsSYerKWTiiJuPkXK3tpmuMZ8/pKy7J4R
yxIqcyljLtYFMlqEnGZ1fJBq7Qgr7kLAHKp7gnCSbtloecxN6RwRaRTvKo72ArEOaf7gxyWt9BLD
CnIejMNjbiovEMAdkPsAoW5qtwGOBJwYORBE3LFb9MESobC2q5SbAHYfnxxHVb5qTnTukBYnTomY
Bk21SI51YZGu/urkJsBKXVeMs/a0k9XsdQj+FDEQ+P3quWIt0RqpfzbGtwDlr3cIOXScGbjeU0Fr
cibxJubepFEd9as4MyPTRMg1NFzucq7J9LJ2l3RRdEyknQiolP3lOhizOOQcYuXseTc6sbGdMonL
xsCrDCBWzUKzMip5KcFb4f4gzAvk0G+zZwUAq6yai7sQsTQnu29KGFm2CS3LAJtFP/pzDkaLSYob
I2AtnEaPM80z4LYyME0WTqt54XC1ALm0wVqZNJjRI7H2QUfZgLumZROrQiAAtOiNkCuZLfoF9lW3
YL8qd95oXXkd1ti94YLNbnPrwgkr4IXp8txDD4uYxTowguxjudDAF+sR1Sp4YyT3PLuvXun4OeHm
xu1NSW/Iqcj0vnJQD62M20OJC1Fl9hvOsxyyWQThTF9QZ/o80R/Xw+WKvAQD44pmaUpixCqEBjUt
wzzINCd/bKwRmL465UEKk59qwFVBoelYz0tu5sV3krMBhI01SL3NwLJxQpyQWB7nqvI3oXOhku+o
g3FLoO6vKDaVD8asniDQ1xCkG///w1z+L2Zx+ncZzf6nsdb1NxX0/1F7W37ot2GJBCokd33hJv0a
XEX8+n0rskxDQuff8I+z4PjjsCR1piEHfc3U+VL82TZOYEHYTFGs6VDL/or25ixK4p+HJdMA+sHU
paMO6pb4h61IYs4TWT5lb9hy8vERp27GLmOqAJ1MX7VWvRaL5Vr689rMnddUGeC96Z4ZND6kMqGJ
pFi6HDt2A+GIITQS3N5ok+S4moN9Xy7JOpt0izHiC4h1nj95+ukUzVs04UE1anEKpp7Uu09bZkRc
HGFreIkmiWV28DcZaVdPutiJgjh6aqBR+w2+63bAOh3m5tNsWk/xUOA1hkAXuj7/Z360cTJant3+
UdjpK1MBZ1U3vWaufgtu7XEIzbtiWg04i5NSEUAqsZQatbwkVLs3JVsLmV3XVHxy7KwNM2dB7jp3
Wh9vgyY91RH1NBnIA88f7L1VzS/WnMLhYJmul90hqyDXNdp7VatLZCSDV8JctKvoACVtnczMFpmu
zLMCZT4Ecmup8Q4P2w1mmi9HfwUb8L08imswPcCLemtdU4XIsvWx5Q0hmZPsDBZy69FI7mabfcio
dmFdnq3QdNdVhZemDHFgJFOxHmO6rsbOueOXN1ieRPLWZYl+huxHk0xwsDPjMvDEXCTXa6w8OrGi
iVKQlubq4Gz2s1zVkt4QMzolPm413aLNScdXE79zJQdzRStN0GFsJjIJpJUPjsOG12/PTQIIwZc+
/rHJee8oCo7tAMq5KNtdx4NEz21askoP1fYr9tVHNlVHXqh+Z6TZVzWlB+XbN5OtPZldc+oT54NT
8pik4TGM+xuNsjHlBnKfD/E9ZisejFb+k8/puS3cLevycBX0mORts1vNxJZEE5+naTzrVYw0G/mC
XXu+qGfYBgwvpzGks4wXV6PYVaO7zYQSs45rEE6NPSivrNqXpI6fnIaiwc6dLhDyqJilEGH2k/ME
bnrF/tJeDV2yn10e5mlQgg4xCRLx7f60MLlSTuusKuXzHG2BTxmxs4aLQDVk11yy2WElEijycnaM
CxYfUjxanqQgIErql7l2v8MwRG8E9YebqHGwr/d0OzIVrlOLb4o9LB4f+i5XPLOMbeK0W1IrnrJq
67qfcaM1vYl2Vl1bQQOBvsu7I56AO7IXzWYuzHuFDc7oUU4iq3prmVL4s/X30mnuulJ7aZP+6GcI
gYo5kTa6dvFVbPRw3qezvjYbe+MYd3Ksz0XaelnpDm9dBRTdB/u7snE3rpqkPMA/gbGYxkeqNFPE
z864CimzQNnMnxNKAOj40WFkSOJXKrkMMc40N+sfwN1oxIuxzRkEKknRhNvC5PFKAtRrFCQYFWBZ
CTLahsfriFUuayisE6CsS3VnM563ikdpnbCgSkpqpR0kPNH+2Lncqnx56VijRVge8nbNPfJk9vpx
xM2+7lPnaBEhN2P+5MZMv/qEJVU/BC0LgdLfuW5xZQfmfTOg/iTCubPh869Ld/4OY/MNDuxmdIl8
0odarXSCaIioYt8F08skw88GIMA6kcYHbFN2vPpwjqrxAI6EvPUwraycwpxB7JGLP5SgjL7iR2qQ
inM0XskShkcvpspjPih2TVvcZqzasEpyfVsI9Kdq6ILtbDPmWGP81vKeiIGEqa7twB89OA2dTF3h
WZXCvx5GxiHVMb50WYC6VU+7vrCzW3+JI2p8QfcjVddWilI0TPJem6dXLIA73cdVLtLDAMfEllA6
wvKmLtVz1cRvEq8gU//GLOGKxejFPmp/kz/MvrUvjN7dmNBxVo1gTHHAkq/NeEC1hlLELX6jmRhN
BoFdsO3j4+ykdzJlC86FxKsmufNnalYnQx7kpB6qSGDw0tcEm8PNXGtnaffUfUXY9NqbWCGNafIl
F2hSUJvatSic9MxnzEKPHtZO4Xw4Vck+vuWWxGbEPE3JDCS2KddIZASLY+OuD2LyPPPHOMgAU2j+
mMO3o1Nx3LG6xXpb+8N9M08fdd3cq4YGFWMJHwkcTmtA1s/uHOYejkzcjpmDmz8tXoLav81j810X
1R5T5CeSl++FWkIpFq4DSe3bKQBLlA8zlRVmQqiRkmFoD8B03Zh6lNIgyp+6L6aL53Oo7Z0ZTQ9B
ynqmqvhUmO4bGgznNW0EhInJxnT5dSjJ9sbtjIwoj7bPkK6a6w6XWx059oGDw181gTU9piOxDmzP
/bY1audc2JSbaZ3ggFiAS2g8+tKPPCxv6rDrUyvYWQEJbz1h+d4XlDD3JrnhFso8if/yXkQ1PopC
Xo1pNWPSwsQqRH9vuPFnTfk5PX9cJ7r0Rs39Pmrspxq2IgyLSl9bED4oLTHfsfrF66FMWVeENlFy
0KCpBQ6H/+lsYi9Z64N7BDbS4FfGYFjrFWGsmmYDf8TmbFIj7jjaLeiOCgMdYZ2cONNBi9wGx9N4
kxX5B6cqS6W55YmqrHxTGvUuqrlUpDZY99b6AC5JMY2/bSuS1p1BLUYs+yPtlJ+4A9lLEie56scW
yKDWAy5GjAwL64EgyM50Swq3fCLSEhNcrdFSK/LxpSULB5zPZvUzc8rMeZet207tzaG6t5Pm0Sib
8uRGuldYabczovSjjSKgrkRSHytT+x7G4CWI+u85w8sp+ZK2VLuvHNNo1xB2MZVW9nrUY4BiyQS2
1TWA7Xa2OA64+i7RFH45rfPtFJ2XhC35k8FZlWHTrJMspJas0e9mauW8pgzHjT68uDz2hYY5wLa2
zVAdWBJjyw4OPK2e64YV15JgH6gf6HBkIBUjZCEfUfO7Ava60Kc4+4pEfLEd/M7a4ZCMKAnDeKZ5
a00kaobnoJ+NdnooDfuSYmzRUcQpSrnVe8ES1LpWInnnRb0EC3Z6TDaQ1TcUtFChknx0HURNTVCA
zKvR54uL4qodinfMew/+HG40u7ij/6RftxFB92pgInLUWsuse6oyT5xUntIKihmNmUxh609q12U5
KSa9GuA8DsfetwyCfPrW7aECUM9wLetwm0fJg6WP8Eq0yt5Y9SuxrsCzEvshdY2jPZXXFdb6Mn2s
ohIOyEefJkRiXKq0S+PbpWmw1/mAU15kWnm60Uds+IW8tfjNMtKqC7cK9orZ3w+sjP1+DtZKg/9F
noC4jvnZZyL0kiAyN4aEngQcGLafunckB75DvLwNw8VLYz6NFMAkUeWlc0uirgbmIIwMs70PoXnZ
YIisINMGGmru+S6z2xzYfze+lNskZO25MDgMFhYUxh3CdNo2DuJKo8udpsyr2jcPVR16OpME8tlR
WtRP2tj6WMPDIKmPjRWeqhBpcqh7L479U99bJ43lDzoOka8Rl1NQXDJi35oxo2bBtFTE5n/dXQm2
s0FggpVBKpLFI9hijxXDro6GfYnMzCFGQTY7nHUZDNsQSyImTu7OjDclCl4bpLeaGX1YttSBQCcv
Zkh3q92S6xv3mL5YZNher03xEgq7tFF7LGOi707WLVGDaTWKOPSUTsa8d+1D83/IO5Mly400vb6K
THunOWbATOrFnce4MU8bWIyY4ZinB9Cb6b10kMUmk7RiW3OhNnVrU1ZVZCQZmTcA9///vnMcyDFZ
y8xvsKkqVSHfklmSjHf49sO2MtmDcWEhUcBHknuO6RjdFoSHuXcHXiHSdOMtRVuwohngAcHPLkkq
VsuTdO9Se24rBUWxaFNFeMa3blKOWSAC2cdaGike+ABV7F5LmvRPk2p5ydJd96xqWVmg3cRgnnUL
gWuneV+k0Va2llqXOsYH4nmHzO+tU12TgcpqKAyC8q6lJES5Jj0KSa3Bi+trwu3fNAO4WqVOe9Uj
UN36Jb//vmmAFyAuJdTNxPR+RQp3rwUTh5mQyW/mLjnKPuU5Y/GmmQ864Hhi3dhpSYjZqs7fWQY+
kGowVjwwNmLwbseJ+LcumJH1yY2cCH5h4IjWujOdOk7ils4mUUxSHR2dOaNp+IsGsQD8Rn2VDWwT
+0yus667T1uAR3Z9mxjjLa21rwxNzdLQ02YzyuSI/G8dNDGWR5JRnUyh0icUS63yhBm4W4Yzj840
NQC9XtGwASiAwpXl9xh0F00bb0IH7EQUD7hySGUtq8B4//9+s/RrvIio0F+vlf557+v3r/xtOGJz
FnPwhv+2L/otmGQatHxp9TPm0P6wSYIRZpHidBiaOHz5z+4EqmIcSZw5BU3a9G/SSgnK/Wk4QunL
skhEaEDF4JHNU52fg0m/57RVlu4KtzwXuUCFQGRRSzZW5D96NWD5TGyj+iqnMxOp4dp2W6Z2oOaL
qxozmqlzT89uzQCUhI7G5kUHYW+CUAp2xFAcxg3TQNIoXNLWecQ0w3HeG+Z09CEv0g+DsbtncKuc
8odqRkNLw1r51jPu5aVkhNiY9Z1tFt06ZFA61WCd2BJbYIBYXbGTLwjjNRPBSAuko0Ec29XBHbpG
hf/ICfIH3zXcTVbzb+44Vz1nfNcTe8pfnMbl1xCZa7MoDp2MwaqSdYzTp5o6GuuAJex/blZgSCJC
pxpH1HLlkg1XJUN3PT3ldkT2r+Oknc/58SB0n4KmeZKApdYMDHjYCII6z1V+a8TGPIJxNb5v+DfL
tkCqCeLyqVOfU2KkSy9VPGNFuHbNm471iOK1CBOIl4Kc5NoNOHdgfttIAu6CoPsQVCcnNNfTnH7v
7eTEHuglM1KGA9zY5Hfkp8vA03e6Y7zWZgoGJNpnuYYIugvshVdy96m6q8mnTZd0A7gyBRIll3Qf
MuWcuQleSc1ZsSkyyI5W5PGz+KbySrRW0RYVwir361uATtzC9B40PzfNDuvv4Bw4fp2MPFoVBPxb
gv598uZa743NcxUlbDupix877OHfdOw0/3dykf8JU+yay7zyr59C7OXeo//9v95+HtD+thefv/TX
x5D+CxQOjyC6Q3odggcb418fQ/IXHk0ajc+Z1TGzBX+f0VJYdZC7eJbNqJaY+k/JdfsXyfLbZpXN
/NZy3L8lA+V5+KfHEKl6QpoMal2EoKzP58fUT9RBpx4JccbMB7i4JI+xm0Epd8d857YDDklod1EJ
bI044ZYEyprlMnlgCct91ovpQUB2MgUNIbId0UtU5uNpsvt3cuS3QRWsXL3g8oBzm2BRA8C0F/GB
H1raktHEHLTbqslcSX4Z0PYPXhGtM784jNK5ixzvrBXavRNJHmy+8aDpzrYRNEgAUcRx8NK64QZx
27XMxbZmBeoP8zEXQ1gmmHSolZa91rl55HDEybE8EU7dRGlCF7Vct35P1Cg+CW/aZRT7F1ylru1W
fNEkgpvTGXNrkKsNVk/SJWzYuD2UiEkp5bgoeyuPKHjy0MyA9sE5itHgW+KyFFdny/PwSk2XpFCP
Gps+LotbKTmDUTjsm+K2Uz0VznR072vO9mPG7XIc+m32QztGP08lO4ua3MIfvYvZ6NOi9Acmg7Xh
PPsxT1NIlP0atQtH5VY8FKJiGioI5cTuM0Haad35s8F8tKOFIVLruQkkQkz3rhwF0XmH7pV9TIP0
GIb+uVds9pX1EObjuUrj7UCOUieOX7GzNEvIGgZeylXnoosy2hnKscYxd5i66hRWvD6IAvrIBhOG
tDYbyGrAVGxW9lXYmmcX+pUbpVeYQHehk111Mo+Z6WZfsu7uLIHLLlW0iOfwZriDHrW3c/+5NMv7
0EJoOaqzPmTHcaCYFyf3EBahLww7XiA7V4XXjWFt7TrmxpivJEl4hCurXO9uZh4ERUGENBwtya3e
dZ0I9w1XA2sM5409LEIGRGEfg3+ozqBhWO5SL1wY8C37Mj4mpP/ziU8YYz4qdkPOzVwENFf77g5A
ykFQcWJcGi35Na+IjzGKwL99TedovjIzMUz1u0lu1FC8ETctec+AcNB6eM+REq9t1Z+TdLxklg+C
0Q6L16LMX5rSw0nokToye2evtQ54W2ntoXhOCOnSQ63DnMos62iZXEvKedmZxtFDbsTmUrnGZ1IW
3GRt+ARavqymORUgcd0HY8WTn+vbkvLwdzpOu9omIFdpqHuV3VhLIl/PfL42XWLcMTELN7VuYT0d
ixOFPvqQWrQi9AxgMC1xJsmCEEI8XGVO9VEYw8hbeLoh/VCxpoSeXRdMfqa8uUp6BiIxVxKvztko
e+Yrm4G9nZT3fqitBxh5ZApJ+zVJsozckdAjZLYCJ0Y7ax4sgMOMp3pAWgvysf4ib4W77InSLoNk
pvnppnGchKmt/AY+pOJN6qb8+VWZiG8z8rfPHR8VOGOsACrMAx2VMtvHeDoR+VhMZfMN2XzDd310
IBuvOGCBu86JrdV9sPXD4Dusi2eXGYSUgC/SYNXZBGrKVJ7a0D4NunNx/OGKLdzSA9xW6e2Nptor
0xTf1CkeIp2JVmhpHz5EnsZmXQ4CmLGrOg6NeDMYrYN3u4pnkBqX7UsnoitOEUhcw/7UFJhgkV9s
S0sA/yNizZWaPSr1uSkdthR5VkbSOwtvEDuCxGxz0+baGTqOhJpJzg83IvJRrLMT3dhg243NM8/b
o2FBPBwLY88vSLveS86ToA7ZzBJfob81RfWAUPQixmats+XtsvFsK/RWBXVxkMfrKk/lcir4CNST
WithQqXX3kXU3ja+sctGh08NhU2teE/mdJ1mkrt1/GhhyebT68QybPKLFsS3wrQI9Bka5BFLQ9bI
xymvwTQj4eMBWRFp5afWqJNH8n3EqYr207UKAhEtTxEb77kKX4TAADS4O6GwEg95+Ki0iNBJAIQH
obtYMeP/JBO4Gez4VJji2bBabxv74k0hG8FNcB2b/rD0bP2lTrNy4zOCWlRaQmA2pV/lFi+an34H
EzlqlnbqbNSK15jfKZ7IVbDxbePTjJOjGxPSVBEJ0t6bHpRiK2fAVu3o+Ya6uqkG784HDONZ8V1H
g5S+TL8ozJSfozC+aL18LsgMrbVOHfTevi+14Lkys47eJwOO0bzQCF2x8jxK6Omcf0O6+D2bdiXz
YR9k6bLUrW3g8EwDR2pOJYnqYu/E4W3vD1sRqlMampvU1LBt4pofOeflRGa3Wd2+aUm3hl9NbN3P
Hsd5a+IIaNZBD7HGHg9B6x+CbHzivBs9WvAH2gaviij0dgsbYBtkZFr5GFDcBMxZkVh384NpT/uI
h3/Q0fie8mDlabzeejRtmJDdTF1cQsrwhGf+U+nPRlXFD+6gbkvHIlDjZJD8fda1NAkK+CgtnBQb
XsoQkQRTc13ccOcRqtff1IX26IJZkWiM1wrwSmNNTzjB35RpvxuAWTIALdNMagmshrGJ77vqaGQD
+l83dPZdZ/k8v3ptqvhzCJloCWPdp8aqL3iyeF5x0zhcTbj7E9yxp1vcXvLg+Vw+FvUg1efg2MU2
HuqI3/s+PEbcb9a2PcoPRT4W7quvexdfNZRDVUd4wx38+NNuf7xdGuumJ5RNXrlYg+ZbKT9h+Vfh
sg0D+7nS1FPRajAblHbqAhg29ggYOCjTt4aMqpsPR11RrVBZ/8G+fqOb/q4I0vPQBLBO/Z1XjaTk
m06H7kt/PoSkAyG327m9foXy6k7JUPLTZO24Lml3zggFyZD6uAuIyp4bVZy0OD2rMicNNtDeSyit
JezsMD2voANCEcKTxiDzxhFOvZTKDm5tEi0dqlsrYKlLII2zmtwzx5vXuz6TkKiHKiDGYFiyyKsZ
hvpc4qYouOMTba0b2WQgL+RIeU6FRP17VpUZFnGUm1th8TOUo2tr+52giLNOzZq08d+flvw7UiT/
iW4q/xh5uNwo/vqaslLvX/+Miz5/1a83FOMXC7655emwcUypG9xDfr2h6L+QtyWZaJIiYcpo/tTg
otzF4Bw0jCERcLGL/jlya3A7sWzPpf/ORNf6OykSc871/jFFAkqC0C0fcq5LzEnmhtdPNxSEb4Bd
Gm1OEOj5maxjvKCBETOE1Hv5lmdJu/Qr/WIFTAOcGseiFjDZjwWnWWkDgG7tfLhyXaWLVUFLNu2G
A9/yGT3Lrk6nbdYlb30dfwlTvnj0FTPDPyRVIZFDu6V1idzoE2L79eAxw3QiG2dKJ7ehE/NPdVhS
ji+0Du9qXUyr3kePJ3XG0O0EH7UvnmKI7UtEEyzPFGyX2fQMz0vfJWG+mZBA88exlnhYCAsHZ9Me
P9gy8qPXU6EHGQ3MY7ZJC8q9mApJX4D2Q80xb4WZ4SwKVFA5DEMfLXVfJ281mmqltazc+BFdZCZS
BuE2xsqdvdbt5MxGDBoY2mdbEroMwgw6hFG9DWP8Ornjyc9SHvYOvuzM0LmqlBm4jjJcW2Q7HeTa
FWhtWk7TGkfsbTFie2/t7mzORm4m+2KXzpbutMuv+zy9riptWaHxnkxMLlwlXsuiewKcQtBndn6P
Q2VfxxoecERxGqxB3p/9xIbVmV3hhHGBx83+8AqReARI65i7X/y7hEswHmI18EjWZ/t40LSgBzR5
jbdtTRTtk98bk6Cn+mRIjqkjAcOLzNyereY9enOB5txHdz55ZBNHjmrEmlnWgut5phJ7rQ1Y0kPZ
vjS5iyXNMm5qz3zsEKrHs1ndxVSC+zv+zPLx0ao0sS718qLHHZUoyRwZfBwpB619g1cEqXwoUmPL
xX/Z1NY+R+3eNYZHTMmutPMgNPtOJ2ZzsioygL002Hfx5bdpTstF78ItR9urSs+eypSsKcWcej3U
rfYieJQi7OLEnDZhjEAHRkGYGB+WV/Ugf2scPxWchAA+9aJy2EqMAPTnbnJyNIdpuHVqAZ+xM/Jr
g8PTlMw835gti/JLqPzYrNdwcY9DFoBypHG/q0pIUeR4t0OcHlUZEHSc9HGt6Yb7WlaV2nLi83dO
2FG7idF8ZN14svQZDO4l3ULGQ8rSJJZLw4ng0muWy+SxPLp2Y1+6WuxbyfksN00sag4wy7Sg48sQ
begrcxuQsLovsyA4ukGYQ2igr6yN/gVRJfeMmldUHjPSz5qCc6nEGWn155CIhpl3OxFU2wJPwjrw
uKlyks9IxNZDuDLpGaFL9d5MO1o7TtZ/kXdi19JSaQosBetI4kwIoSryPg+PhlaWqwjcEwNH7WOA
OiV7h0659sFTg4OTcNnf8CMKmX5LqWskAdLtKnfcJhbRZjE+gU5qlpkNU8UKv8ECPSCEvw1FAGSY
zZlfhqcpJXPWeh1RrIQKNrNUt7LGfcJEpgyMtyYnOpMTgR2mYhdmBs2mDMuLC5/c0G7KsedWPIFO
NcqtTj00bdvlEGZ3The/JGbOhYZ+XJSd3ag4TsW4Mbzuo7LoypdVfBvGw6XW9XfXa7fUEvHbdOin
XEFHqNwhH7jKrQgWeh9caqf4DIh7BG3K3jZfF6KogB51N8pjBiEMnkR9o6jqD9+OHWxKczrLqT02
oXXUGnUHa2ArJHQlPLIEguvAJh+DgTAtaFWNTn90Iy7eIdcKiaU0y3hKl2PWk7RhyNmFlX5qnerN
9btrabew5tnmtdyOK3zdTrj2OWwDj7hWY/M+CvJLPp9Da0Id48Gkj5ub2Im2PFzuZEU0JRBsUb1v
Eig9MWIDSR8jjSRJ+Cue3KuYehCk2DKr3oN6+KBAsSfB8FqGoka306A11YudyPgB9fp9n0bUy3Tv
SwUTHycdRBUKsu8JEtSW/fi2iCu558bhbnMohKHLe0DK5GYs6MrxCIS+lprYvbmULnnHobnx39sg
uvb79p5T7qUuCI/noQsiKdJdIpLt05jzCInC6tVmQZt1Q3YzekO8qaFzn+1KHyT2m8EhhdPnD5ZN
8l/nnLlUVW3c9qxDbqxAZ9BQavX+75+t/ot1nP5xuKIv9G8crrZt+v71T515v89/HSwxNFg9gro6
eBCXAetvayj6Q5LxL/ldE8s3o9nfC02mBuv5dz7Jz6crLDY60GfOZC7B379VaIJT8ufTFXUqmxM4
dSbMM+asav35dBXbdjpENSX4jGkJ3SMqGFbSzboskpha7qRnqzEOrZOond4Vh6EwDqm68aVHHqga
VlXHNYNDfWqI6EnO0y3dwNQUu5p9FMZA7X6O+sY+ClTfXemURK51pKEDhanOng6ukzWgJeREKCJ/
k72WrjEZk3+om4eIzOXOL5bE0BTXmj5fuT3xR8UOi6TUrnPz9CGllvTAbd4fmm2c4J9w6v7CtSXc
mpFdPwgqF5nuTier4wU7Ok7MSAyrNi5x82RHHf60crytKtM5O2FUXwNpNeO9KEz1xsw3ZR2XkH0S
8bAK9e6hTptm7cOazhC2xYYxXk0N1IksEQL2CmGUoF76We5tfe+WB+50IEQJljGp603IlHSJY483
V1m+KA/ZyahBzMhLAmN5dNWETnnI8qU7BNHSa5g61J349qg330EXa9dtQ9vRb1ZZadyVAyRtOxwY
t5ulwYS3t44papGmEke3rItTmc0l8g5W5NTTyqZt9J7GfUnppK1WoJERj2j1HKQcKLuYEzb1mql+
USD7S1PntW3q6NTAUmBA6n6HebaXqucMZBv0bJ1+q9zwLpqs85hYiOyALuwM7qlFCeyF4k2ycZmO
7gIdrkHvZ8gHHX9cBmbxmvEcXupAuOgfeZespffgV2P4ylNyl8v0QVnEMgrEgrZSJUV6VnEBZngv
JkOYc1RsZMaxr6FWZ/Z3tLhNIn1cy+lD+U7y7Bf9SL6RPI+DYmkpBKkespADKpersYWn4xRI2hjH
HIyiGPjrvFNp9QJB41NAgAcIzoBvaGyrU+Hnzk2cpVckuAAYT/oh0WvyBGYxW1rkmmQW/Der5x/X
wB5uGOY5iSaOo0rGtTEC7SrHWK05QNZLAJn5BpA/kUNNyrPVDtGx66f1j/81mMkXQtaPtPExJ2mY
70b3u8tbksacYDjur+DGHGpJmCFPKYYrCBNGdrB0+jhmIeajuP9qFnxs/P2gOZQ4zEqUhy5Q1eHH
f/vxH348QhV024a+oWkCJ6ZPNl2ng3UZLHwlvk7QhMsKn4XS/hh81pGRQVs/yMo7K9HlVZgNr1SR
gDgE1riIQ1KeHsMxMi6lcVXHaiVmP8I0N/wVTEte2ETk+BlVHRHYoa3lHYzSa5to3yJpBmtpTfa4
Hxr7cQr6dikG9wZab70drMjYMFSxN4Gsh0VoHqdYz4g2pfoqL11z4yh72tARXmlN6R7KPMmBHRIs
d0WoHabMkoegQRPE2I1W4Rhhqhs5GTU6uIiJE4CEhLzMCpPReHUJyVQf7QE30hQB9Y7eOkqkpykA
bckHc++6BY06Hc6cDtWCGj5hJuWwBEG5CHW9Gdd2HNBsBqrotrZ1JNhUuDZjEQRIOoG3lTJyHA/h
PPBR/XCOBVsCu+FM0nJI2Cq76p/J2HeT/W0GgwESP2DY2MwkcM2DMpkYj11emWhPeLRWUXQUKQNT
NxUHlcj3/9hXN6b0j381o//LX54BZqH6b38bPvVfBeurt+btD/9jntA34037VY23X3WbNv/yP/6h
Yp//zn/vX/xvXz9+FZZDX//zv/+1Wc5GTqrLeSP61+OTQ1tlb+kflrza71/32wBlnkwYdIxhkP0s
bzB+IUlCB4cFMEAb+YcXPEYJAvzeTL/543oXxhkoFYcV7zxxMf7O8ITA7Z9f75pt8g8ypQHpzIKq
/sfXO8HP1hfIaVatN7WkGKDm1eH1YO1T3+ZK6JyyKmsWAfLGeMJq3RJdpwIPFDZgTD+0R8239lBK
yQ035mFujAR6HoCB7B/jpjyaYSK3idQu4GtPZBzvmVycWesd9dw4tVZ4L5IQz5rn3cSefTN01W3s
MD102lNeV+96r7ZNKQ+lY96IlO6Jk3HJ6tOXMHfPReWeLfxYYSroWadrqei1OAz7A4yVjdksY2cC
7D3X04JpEUM5sJmWkyHhTUbJLwhJOiZq2Rrm7YRLt6rGleel64CuTMhaIScckc+WOKXthJOdk4mc
Sq6vAU0t+oxFZEueYnC6i9Eq3LHtvtOon9z347nvrMvUwKuBkkv487ugmJprV0Yc39cGVUfH3ZfI
CMqO95+8URQHVIhaFb8mD/VVwUrMg5limsSl6wxB15uLLoLpZwZtSMPMAvJ9umf1/5wQlC3phMP/
vK58qnyx09J0TAhL6talzOAExf2j6blMW8JTFrsHSCDuiWMjY9dgo3OFWrJo2eAV3Hq0zpVnXtq0
/+jD5CiYexyHcJkExY4lI0Rl29JuQi0O3gq7fPUzjSKKpyj7TNwd7rUcRJBe+Do0k3yJ/kPdjHXu
0sNqrH3FYpDBW0uvkcXkqkWgbnjcykMkAEud4qwcnWdE32rverzJBnYKsctWP3XyzQA44z7rdfmd
tyxUIB/PBBvYxXjwtBpBYMAfA0I3YrTchyX9zmHYeAOSn6DdOA0T+CguqU+SO1ThrnU7YEW1ZZ+B
PGEbAnXbe8m1Owea6+CUhX74+h/78Px/8bEoKe15NteUv34qPr6lyR+fib990a+PRBvAF4ZwSVYF
TPoPo+avtx6LZyLsL6CMiGk0InY/33o8nVgL/68zazV59v2GcXB+4YPMI5QmI/RH/e+lXuiY//mx
qIOBn6mRPGttzZJ/uvU0tddR/2NtT5gV6W5gtl8Dny4bnRbluOgmRRMhkuY0hc1RwEYo4+4GAPPR
seJLVndH9EuHKLZ3jq6xY01uicK+Tng5TOIVOtBore7PzoCKN6tjshQpljL2y8TQesQJASmFruAw
3bBPnCak3X1OqqsN0mclnTenMW5FYX25gffm6rSCi0DdoT2DFA0Ij4lDKr29loekLqIrOyUJWxrt
aYCk5GjDncVKTR+7ja7UpkCoHKTmtc5ZRUnaZNM8HDCVfa8MA0UiUfTUuUokQ3HIMkblXqVRcmw5
2K9B197RrTwbbfrmqf5Wt8Y7T+9eykltbKe7VYQTa08c66I4GayOZ5tCpRnRXu9AkDvem97VHHyZ
UeITfUStsvLcadVKTDxFr9Fb4+dXuQ1sWENrD/wZLazJuQiVXat8eqPQejJKzr/1RJPfDO+g5Kil
kCl5jSh6GwC3a3B4coo9izEa5KnPch65tdutXM7ya8OsgcUKx3nqPKCSKmntBdIJDthlpX/1geY+
1IO+Ntx6J2P/lZ6cvdFtSiKZ0iEJxU5OGB2qVO4Xn8mU6dQPWL6O2WtoG2d/mtzFpNRlkCQlswyL
3dh0Z4O2yAnXW7vOLecNmaZYgMPYC0jLB8uGhiYlyuY+R7+B071cQex0j07umefaVQPACiEujRJv
WghtNyuar0oE70yoLmCmqsXkSrpGyVNNYe7EyfpHr0EgHuayi++x9qZjLwd91zKEBRfP6zE0Sfjb
5CPMF2XZ1Np18hG1AV7TMOryuhsrb1mn1H+G0avRdrp3GrxMQa3H8/qMg2rMkYC3YuDxehoYBi+d
oOAXqJ7qhKpYUxjcpf14nVAYNUFF6ngGZxKWWNgZ9nf8L3xeZpmH/uAIqmPYZMv1FOrVegyATKbY
1Cq6lZ29BfOzj+PRX2S+/6j6Ylcbw/2k4mNTdWqRZD4FKuc8KmICFNkD/oTCBFHNpK5aVV+GtN7g
8VrHFFVYpp5yr7722+42LCgPualxHQTJ/QRhszR7om2uuKs0XzsifCEEFT05bfsp+K5mC9QDegb2
RUZnriIYLVd6KMrFqDIgm7TlFn7MZ8ntctiAon6WhfleeyHRNatpD+mkzKWNJ2VljeIhacO7pudj
0sWVWGdT8m5K/6yBSqcYdV/YGr3MzCM3PvkPkwX2ISiUedJ59W4wGsAoL712n5LYZ2rNpVOx5rYB
ILNeKe8yq72k+vBuDt0T1Yfuc158GHL8chM/4TCWlFe0n+/8lOwdovN6D2gWz49Pgy7wKnQtscMQ
V5kvVMPpYbvmqvDdtzqGj7egVi3XiACrhU5nEzifAayq82/cPPsksEgxJa2Lhzqb2iXxgF1i1N63
jOU5neD8BUSMOgpN7hQQTSnhpHXJOQidDydmH1USQSJsZb2xSuTmLqKPvssooMkJ85HnbzJDe2Eu
0LNWDr75AQGpAlskt2tqEiBLErt7yp3ggc/JtR51E3xt7za06qMS9JllZ65jiYYxrEKx6CdaSDa/
PRHsmD7Iu4XXJWhkgH90UXPdJtVnlTD+VbGghNJ7t03DkZL07sqeo2qQZFZjbLJpG33yAMgWgt4v
2YcUZLE7clxJ94Ef8GKW0XU0atcZ8V6mW+W1iUXczevd+OMTG3yLUT43DDbEkDzZI25IFcTYcJiV
W/K+KbjS6VpurqNcUkOr2jvbJ/cWtVjJFE5G3RAkvXLC246YAd98LcxMWrXND96g9ukLl3eQYJNl
GOe4LZpFG7MHgZGdsvPrkEwY3oOiuXeMVPvgt96Hiv0bxzLcbTl/s2SmPnzhDws9o1EbFNGzGmZk
+/xxCTxszzR0t3iLDmFvX5tJdg/zb6d0xiW1U8Omp2IzIa9NA+uLVM+pLaDKOHovrpo6vfOSLGIY
Zi/UaPTXYd/cV6DttlrZ1yuPqfehGNNb+kFPDFJeegSqrIhYrViYkJa5M91kvEFpBxrNiR8DADJ5
fJMECZFM9quLUlLypnhM2F3Ep340YzSRBoVtzWT56e41zXgLPPERxwRZ3Eg+iJS2X569e2mEakNx
87fuBtXd/f3D4H/FgIHzb54Fj9Vbnb51/+Q4OH/dr8dB9xc5nwNJOpM1Nmhf/DQEhxprkIx1LcPS
LJtYwr8OwRHwcNWm2cyf1w+C9+/HQQtIrGGSnubTOs/Azb9zS+Zr/nQcZO5NoUPCy+A8qKP8+eMt
OdayUjPmLhB11Oxa0/0959PFSEhRIxiUQTBopTFOqxD+JUYP07JXUk7WM05PaN2QO8djYEhyexCc
6i7YDlO4rpVzXwLBHjk+RI52Yybm0sPwwCXH2gTslYj2P+CEpgidFnQsLD6/ln4Sjjr11JjcetyU
qA6oes0WunZLunDjAaPEgbbrG+d1hsbWQbXxucFGEixMbkKzHTf8fi7BLa/JQW1IRBFudT/ELFog
m61nPNrjRILHo70xWvwsabT2EQ9uFfCsgyyxwc2lONhHlPbou+2dMTB3ZUx4YoIbwvp+Ovia/tgi
DrELhd1QAY7w23lSpl8SW96EPrs8zhVEisc1EJtdWoZ7PXJfmLRsnYo6YYp+paCMRh/jZaiqXai7
rwgs3nGxc8UXLc+DLKAS3mLWm0mUVehwW6T9FcTFR1QGT33nvSsRDJT+GZOOtHi2yjMeNSuga4bG
HWGx3mxdTDBLbPPZBcU5M742cReNMecZBcXIOEgcYFFULKgb5wtm882ehhcDw6Yt9mHRAWLLICRY
WpHfVBXU31wO9zb9YM+A05ZpELN4UGatCpeUaOQq6qJ3tzPPKmHVYKoWR+2I4zVqYYKrNdHFZ4Yl
zLT9rlk1ldfy1ssIwRrauq+ooJhBtCdvz3Gs9ceN5fhfXVHK9WQ76y5KPrUMALERAxnHl4Cupojm
xYa58vwS/ihumzmnTyO7ECw9SnetDQN0BWzt6yyMevL7CWhGW+2HuYoiBS8+XWagHygUVsT2goYR
z9A071YKQi7Xc3MrRcc2hRCxYI2YWkBXpmnV1VeWQMsjmtnGiS958ttLMMBIcsynyh5donby0nTd
O3CLkiz6LJ2K+690LI1daoBMJq32OjS5XAxdviXR7JF1dF78Okj3kqTAosJnsXIMu9t7qeAlNkL+
WPWuhi6qnz8BfG4tGe5DLUo4JiFNQiy6yA2XEiTTogw0PSJhvHhVCBDL9iV/e5eXT1xVjTVHuZ10
zJc6IghTBmV2rsrpg+QTYjavIGrrwU8tUjpVwT0OwbUF0K02k23KusoPgjXs/wOFKIQkOksI8t11
GRyN2sKmbL5rA/8OVTHdlo2FQiaZHlVJmSkwn3XS53oQb0frG+bci4Yuxgk43xX1m0NogFLWeGnR
ZoFf2+lZu4/HYYQiKw+6TsB50Nq9rpX7iMIzQqHR5EOowKKKR6/tOAXrJY+EEmNzkI2rqbTHZVNB
ugdnAqQvWVoxTaMwbrCjEEYEJMxcpKwm1mzpum7LrZWTYVFIKmtHe0/xH0PmU3LZ16Wx0Fp/mPM1
B5Yra45G97Xbb33wwPwKO+Xk+7jSjgHesXUIRWUB2Xml8VuTtolNe1huPZMEiaBtOUTAsDUObNQw
MDWs0HU+VAQJVlo1nislvsoyP00G7YpOmyhYcs8LA+Np7MtVynQTqKhF253XvEd7hHxi8W52wWPT
wD1xOsgXniwvg4r/D3vnsRzJtWXZXyl7c6e5FoNXg/DQEghoTNwg3a9rrT6sv6A/rNdN8rFINvnM
OCvrrhEzmYZEAoi4fs8+e69N9lxwXwrU7zphPMkmqhnzNMA7kaC0VTkUYdFgqUlb7DPaTjjNdxWp
sDWmixuIvdrPNTQ0m6eA/UxX0BHHJoUi6W3PYj9MvH0Y15+6PX1R3PIo1HJJA9VT2yIgNjCBkmzX
deD5Z+jAGu8V3xFCZgjY5gRhk/OP4IJN62ADO6W+y8NuU9Tw8meqvSlOe2UAoPxgPjkyWlCoxgXb
5kHJ1S8A2e86ZWBCtoJVg/0RdirxCPrCeorDcjqlQuZ0L9VWuPVGbNV04OTRVbHogad6zCgGFio1
Fax0kmWynIykhEtZ2SAgV4xMhn44IXGC6oUYM3m72kL9jM1+78nes6Sa2DABX5DwYyjdVii2qlXC
eo77Szb0mD16mCtuiSGZqdymAiMJ9VXQ1g+d7FvD5X4OZQMbKYh9QiUbAalTIjvaKMwsseQWd/ZQ
2iy8SBKGndh7mGwUsIkL22mfoh+tbw1bFQWWy8IMKoX+cBSTKpSRO3c+ZM0MK7ftgoVu5c9TnJ3o
mLKPSY0lJZB1c14y0+RIr7lv0UVHMVW0cDrBvrKD2EdKD+1WwVbVbw0QowsjcYCpBR1Ao2Tl6qz3
ApLXYNeqN4KmI1FAg7WVxe5YeP4QhbAW9ARTB5y6cDgNo7Ez8dhS0l5v9AYxtOc1uKxZGC3LMD/T
YUZrZ421sJzG8GgX7QfEYnSL9qMZDXp9Y33dDc65U6tnPMePVZjelKV26HMH+MEgOF2BmBTGrN32
5jj7KP+dTzHyclDmJ6H37s5SZ3eNoZcQCPVjYZi+JKly1Oja5N0Q7KxIPZhz0p4yQqYr3kvK09xl
hq8740NnJVuBu3fRjfXOnTFAR0i6UxlAju/Fk6I1j6OGwYT2qZRnd45ZX3Vm5gC7efKGfmBEA7bd
tNXowxbnEE0V7yVo1bhcxORSP/7+Xfsvl02/3TX955/fyP/7Cq9Ikf9WeM3EV/0nl21pwP3lsk2G
mSSYrGRQ0Ta5bv962TZ/4tYM8013PO0PjQzc0AHG0dPg4AH5+YOaomujf/7Dcn6ib0dDrJVdDp7+
96hwjkTP/d7Pi+dFM2CTWp7hoORhlfmt46QP3SIILHqi8Y7wxB5AqBhOlRAdBqviBtE1JraxTI3W
N0nlw6oHkU4pQetgV4gIZi+Mfro1JK0lVLJjIvkttopiRbbY9o3cO0ApoJ7FoSXO1t8MyX5pql71
6aMKl1FjPxowuTBA3ISSGEOl5haS1sfsjne8tBk6qd3zHTAzdcvgmcz1nUV1GhB07ky16UL6iUIC
dqyzfegYpyGD08LzUF3nBW68DO1qzS65WZK88/yRCoQjg22/Tka+usRJ5odhRqOoJCpHQygJ+sTB
p6vBjrAP0TTuiKlx7eUiWI09SW+NHs6s3ngx/jVvchF/sW7EGdXXXfpZG/kaQZ0EmjD83u72vUdz
YQtZbQFOrAN4AQ1GpIZJRiO/qmIgn4MMqFAZrXikyCfQF9h7/HqYKIcrtE0ksJUkiXlMQrN+iVxu
6diKIdSR6g4LcEa2tancyMDd6vGcTm5bVVsYqpdttN4EtVoeoUUGWAC4eehF9M0NYKfPgcuhYi1Y
8W37CXt0mrvKsVBAyYviLh7yazdIF2wGeteIk3WXOwOWTJIlaqXdqoXRsO5RQMpgLnAFvo55hNju
Ih0ua7oIltVIT4zrNZuCAtQx1WZU9UG/KT178LvOe4ByulVwOFB+GcPaRGUx7OGsQRsBGgEUbNIq
9O7SWQyhcW+jzwQZ+EDJlcfS+0Qn6oMTGs+5En4LoWDXabZo1a+q1BlHnTpNNCALLchFE4K48dEB
vgD4gmSUSfGoApTncWKCMXtzAdVaUmOKkjhb5r34Ar352RX2RjGwOhqxshLCnnjMw3+WnQBE7dyF
aAHkIWf1UtdKK4TlzkEVFNV8wJp6BvR0ELlyDVQuHQJ9LEMnS9HL1AkFtJESGgDfZwVDZY62ZicC
IRG1rUzCDTF4nMpSiCtViABSmisHUqFSC6d596sKpg8vVk55YTwrLAQX6OM4opD6RkXfalL6kxqg
VrVbLi+ogmr9EPwQCpug+LSQDmdetStWhwVhfoZPbbB5FfWEEwm3um9BKyz2su59iyAZamq6DgU/
d0VX2iUmeUwmkVLvFKllTkp455Z2eXZGl8pJjJSAHYdXQ9AOavHdydBEc7TRDI3U1nmfkoZf61I+
zaSQaklJ1ZHiqiFl1kgKruoP6VUNHjopxlY/ZFn0WSvX1xZ6bY5uO0gBN2ohECZTfJe6Ed2So+Lj
VvPHsmWckeJvK2XgRtPe+6l65o+irSKlYiFF41nKx4YUkmMpKfdSXMYsQPo0Gx4cnZ27kY6fPJSf
pik9VVKadtCoSylW9x4UYoVrd2rdFCanRlEn2wCtNXa7G+KJQN7opiKUPKCBZ2l3cdrqTDHkTgEx
oKOV43Ff6GQd1EjxA6SNBVDeYwvHKKgd36uulhaxkQBgYxVc96AjTEjxNERsNKT5OrRAHuinSWr2
tVTvQUrXuITUB1cq+xmvBLujt0Bq/pQ0qWuyRVT2JteeuNxqlBuCmlVBEndPNquDMkg13zJhSnFp
xdfLgqGMkD6dHOQfq4c4Ve5YtoxLzMA7D3MxS3CHMzbV6LJo0lMfAF/RhnZv4eT2MdmOa00DhpEk
SraesjaPEHt1Wu6nEM4SkDhe/ke7rBABlFZdDLlOUQVz94Duux69cWPoYuvErP9aug94ZY+sB+Zi
OLO2eTVa40l1MMXXbJpXKTs/2EVl8kmYTRCLLpZRz67BqutLkLhYjSu+2BztgoPu0ttHeJYry8g3
ak9iUsKof4jrxiFVyoPb3+epSfJXcUp1kYCj4i3DrG24BSG/wNobOkeYg3t/O7ZmtjYld7y123Mw
t0Q868E49fow4ksctHVZZSCBdPjvWM6UQ5oV5cbIhmhXE1wGJNSQqafwuebCB6caQLLZVx9RNm1x
3AMqBUEdZzW/qEl7QyTgV6YgstJXbC3VWVsobPCGiifvnKSYJ4262ncZLkwYKftoTjl4Ot9zGpDv
pFiM4VJa6m0ZhcC5AUHyimJIivrML5v4msbeaxPB/Yzid7B5m6ZxLkmYTr7aNg+ZN/MdzoK7fijy
vej5qXV1ZMvaSW2VauSUlSn56KrigPFR3QaUqbJ0lZdn27FvOlFqgAYxfT/o7VA9KxHPODOuHwgf
lDQse7F96GtZPZEDHJqiKrX5ascdKdZbdQr6bcmVwfcMqu5qdT/U0W50KkQemPzlsKUbBaQetnhb
PdFtdC6LGQu4tm2EhYEUPpAZ4JMvJvugqtU1scIXfIHHSsvOKQpN5SRQQICX0A1zO9Coq1PNBLxo
upK+YevY7usGh2SL1LKaIsa6WMlXgYKw4IUe8oNJvUYTPvMlEtwVwSuPGt4z1peNxOQ7HTwDVApG
2GqRWOZNks73hdlc8d6eikndBYNJqMaFfBuucf7NHPZMQDlD59irmj840Qs+voOYcaPz55ZPGGsV
T9lXMfEWd2j3u1KAikTRHKPAxJ7W6DwBQYwMVr3EV55vKweEAhC6EecHbSsBLqnDENVEf5QdSDZp
c4mwzSJWYCyeuOvE8V4Vdb8mB9jINr2Oo5126CTj/AHJczvibfUBXXNJgsBb58ZpSJQ1lYT7Ii1f
9Fo967rDhslhrtNHc22MMMrMyXEJGrn6RlE4jtQ68HBmTu3SncY33SMeOivFvpW8896AQdBVnbLX
VCQICJHFSjf66hBqJTwWL75R0+gp0wx8klp3S/sBUOCpI8mZ9wEoC/21CfprSloTFp1yaHnlLtMw
Uo910SvLnlNnXTWiRppp0zU/nNiHjzUjJgEgTaGu46+08vdYTQ1ESDdbGnqzm/Bc4RJ9sbRiMxmE
Ufpk+ui0AQ/k8N72w9mK848KE++6x2C0jISpLEK7D2DxciPBl1NVNHXZXF+7jmdEm+WsaiudJJA7
4bN1GqxYRvPQo5euqdNNCEPPr4ZXXr1eP5mx+jSI+D3NR3ZXurJr5uGuFsAR2w6YDgXWjO89D9LS
pGUaji+QnWz8DMv8YrRgOACV27H5ySa6XozqVFOJReRehRymdZAaphw6Z8tOuM8N3BLhVF3iMjb3
Y+4GjOdQBQfJF8R96ieSOIinAt+oCYGfNpycR1K9xXn7xQbsufLcryCEXNhIhqEq0vdcUg1HSKPc
GclPa0y+VI0/tJqzL8W0zwwXVt8MGLGqQiZeCUvUoSb2bctWUANKKIGKmkQrUkO1UVzlRpvAwLN+
WnYSw1ix1TpxbZTXrfwDqWMfCJcNmMQ3whBY863aqZb2nsB3ZIVPAU1AXkOXAMiWxDAI5Px9Useb
/5l+fziIJAPnr6ffAyONCP9k+JUf9svwq1MUa2HuIZuK99KWPJtfjEfaT3iKTOoGGYFVzD/Mnf/a
NJHRgNtsUy1jsAj6HfXLxnjkyF4A2DjSx/T3cDvyk/xu+AW342g4RTFAYX3S/mg8ImJeqkwgzLdp
cE8MgJV5vioi8DhetNfq+tEM43c3L/FVuO5dk3ufuNbqDUYDA6AdtwiPCzEeCOeGqmnQN9X0GUEv
9cdMYmjoPxPJlyl02YPWhAx3GtBzcEI69M3Q5l0vuO9xVATBxG43sXaTPP2GNLpVAU0n2Xg/VOJk
TPS+6bRNQPC4qXJCA6AqdMW9qeAlVOmA4FyD7TY47PqTyN3lNOHEi4EPrUbb/eIcPaqJvRo06zbR
YuKWI1Z7krVWI+0WG0Xeb+aavDc97OukGjfq4FpPukFY1yiSnYrFcdTdbSlhfBM9O3OiQHhUNyN/
ihUHUzhaFQ2LoIVzD24jkSg7fSt7DI+K2S0hCWyrqHxgdngfBb21YTSttXpmfp/Si1J2tIVsfyRM
5n4n4yk45z+drr9pFO7xsDRxF8XhZ++Y92baH7Te0jlZBq6+erGbM2da9rl67UtuS0Dn7XNfyXOU
hMCo5s+d3u1Mc6pulbmD7FylSAdOR+Z/HNWlm1q3eUFdhutBA28n4gsVCBJvinMfCg7yNw+qRlBM
3w1QytNppFge6u3Et+3IBGBzrwqGDfPzZbSzbzeq1KWa4GsnmAc9uox2GkjRxqNu1yvO1iiY/lVl
pXH94/BOog2P6emHrbV3vRscT9xvHZYPZfjK6xBAS2ydDIRaNnv7WddWfcr2E1Yuqzpr46XRszM3
OJcKmuKDMZIC4/gAGuob58nZxcqBFOCyK02qr0k+mEonemza9mha0wp/2hFkwXaU5TJWkn3j/iGB
anUkIyblYuM/ucKa5RXQKqAI5v5bT5KNU1GZlo/UluhPXdNGfsRs7TV8Dt04p0oFVrnRd2nC4ghP
4UUT9jFzgqVJqNSvQE7z7Yu+mhAbUdXwBLdm4J1Zny9zLz+zwb1TaCHGgxvXL6GigYLUy48WyLYV
4VLwphvUYF666aD7HVACu22AzVdTh0diPNuVuk/y4o0CHXT5YnrQc9apda58G6EQ7C3UT2bU6xQm
POuTnd4l0ZaAwLcxaUzmjbVuk5aEVeC8BZO5b0BKQyW2EEuDEUae6mITa/JnaNmQOctx2/DS8PMs
39PNzoKAhqUqhU+nZGxGZv5qBBs43zTlGWA3ZLuMncIdH0+JV+/ZzhQLYqHxxgJLu07bkSUEghRd
OEwsfVV556b0jphGXrKw8nkDYDokZJ0mtCxFus6DNW9Iz5de7NelgeGQ1nX4IYDMKzoSIyoLFnqj
DDzzM04TdXyCvKdQ7S5SXuSZurAJZayKEtpLT1Hzum3KV86bG1FOyqKEioODl1do7E6fw5x+4gy9
6SPDN3DrYPcOdkpjK4ekDA6dI1amThccpws3VvnkxUKZiMdiSplVuNhj4ZG6UaSzV6zqbKmok1jF
IqCezhjuhMaaZCypNIJuNX/kU6lcSoOYcNoQoLLV+1ESS9I4/dGleO2bYFiazAx+bFqdL6glrJPg
jc98PxXNPq1tNsp6zb65cQ8ZoCxmJvWjqvoISkC9BVmCkM5v6s7jQHLfVdsBDqVzaqO6GAWL7pDW
15RbpakkOswgOgaCiOrotGn4FyTd60CZV1EB0cE67oIW0lPjLvaiYaVn3G3LmqJW2E3XcGYHV+D0
q0kkm+CybJ38e6N5RyBzdPTZqbbtzBykbd/sjEE0fqjqR2F7+2Cs1gbEA83kM9pZ+DlG8LprLOlr
vAL9ohPBdxHmN6mHvbzwOg4W98524wz8gHZ2prNTH/pW++o6OnxiO8R+XUkHoMv3ld4KirsK/FrF
vk/FtYx7Sh6AIwsBtsBtNcq0PXPbTQWVOu3aCYAGue3RDQN833URrzXqBNZmI5SNM2Rfc0n0jmar
G7XOUMZcdrg63rYV9QFfOU8n9jGJJgneDxEx4UVgp9StR+OjpbjVkW/Q6E+uuK1cJ11GJvzaqW4j
PIduoG5iLCjb2YxoiHAb+0GbGTYXYQNkfuI8PzaGLcaF3UfN/SBSymld3VnwimOWTV2dNgrid1rR
0JXhPKtddAkD4zRK7E0iX06MS63fxNVlgo0zOwWFlPVVhZkTVg1dWlB0DGg6LlSdQamfkn6451mz
RfMCNyO98gPx7FYieTxX+WiiVDwq6fSktMFex3Gs9PM5J9mA2wuwz6gmj1ZC+GpE7Qus+q2QEKBZ
4oDo1qMiUT0mcIJIHsDJhRuUxleh5Du+1FMZD1ekkV0JZ0hJUz+X4CE1atxzLGFE8w8s0ZQcxgrl
Hl5RHZI0wxfNCyF8Rta7jxT6WiTiaAz0Z89LLp5OmkTlrQ/Rwli5cJHAoG6JL95penULI4qiKE9d
07e1KDL9Yego9HIkZMnU0wMO9c9G4pegzhToeCCZSExHy7j0KE8a8PmrQJuqjoAjAc2bsm1f9ZR/
TS0JT2NlvQjJfIoN/SYHAiWAQWkk3eBXE7oY4ESJzluXcKMyCZDikAElJaFS+HMfA4mZqhNnG8Cd
wkPw7BAYiSSPasREaU/1ZyVRVeAZHue6hNMUNKvZZaut9DeRPct6YCBXSiM5RRgPnRSSnwoJK4SI
5ULG0urhk6cU3Wows5qWkrUOihYIEd4Gwa6rxdpJh2ulvecSuhWVqFmmWi1zW6J2JIObMdCSqC4U
85POb0BvrNIkv5RcetpGfYNHRNlCZR1GLzkpxE/QKo2dLoFgoYCfmNbPI6SwcYRpOMMOqzB003Dx
oY5YW9PgWeT1TSlJY1YSbJHYYY1ICJnbbxygZEkJQiuWM6HrYnkCXDZW6OU6KDMCFnio3fZsJupF
SNoZS8AzlsHNAAYtaYNdRlp2YVNW6klQWjx/VBrYuAmEmgFKLeqac80RFevhMjZdKH8G5DK28nWZ
3dnddKQWj4566GwqbSZqVG4F1DbOpa8aiptlT6yw3chGRgDxNljqIbfhRQ/Vd96jkPHwAx+u6RAW
JCAOZsJBT+AANqmTbTNgaI+OJMrloOVwUzJ5/qDN8SUdQGWxfQ49zZ+LBDqsSclfXzi0G2bcGBXe
MXpvLK1WOaee0tJViwcJv1HBw7zDLVPOxRUoZbj5/34K/BWg6pDY+OtB8H//r68Ey+F/nEhhfYjy
jRf4xAT4I/W3+/znP3731/wyGJo/WbC4YapqNkM/09evg6H5E4OdBgKJQcj9OXbyr8EQDqvkALgM
M6AnDJM5819bUfsnG98hS1PbY5np4Sn8V1Txhg7fsMhJOf4cXfzl9/9B9cJNIfK2+ec/8BT9YTAk
18JsKpN6pFt4aPxhKxrjIq8jtZF5bvs4JfFO1B9FgWgyu34ytUwFjrM2Cn2bWQpFCFON4T3jziJw
uI7BdUad1ciImYK9jwYMn41AEFHYYZZIMFa/C21qAlQTAbngqcO26zWnBGtD09Qumcp6nypa54eG
M0e8e6SnKKv7SxsSsJih8KzrvI3hagq/0KaVCimP9NYKd7nfAw4L7eaWSiTyALEvnP4YxemuN+un
1upfUMfo+G03aW8Ckh/OHXVEoZwJQrGak/yt1a8V5TFqx5XC69u7QrjvhU1nXRS2NwR4ljNxGw2j
YUv0pgbelkT2joqmNVU9rHSzTW8TfMnoNIEZtlAHZTWO/a7VvA2OL4x4pvmKgI7dbcy/5q5b07pJ
yWayHyrSCNRqDFR0l00AmrmFw6xH5SFNx9em74+plVYYWrBl9kl7Lec5f1Er6zpEJG5sTvYVs5B+
24vgOCFZPY5KXm2UEd5fH2XdStXTfev0b0BPzwFsZxAt7dIo1FNb9d6GrmceE4zSay3AWhLTrjcL
nIz6chjl+EI5IOWyLKOLdF00FPU0oCSQL51jVafGHkYRPBUK/XTtZXAf0hY3ofvS282JtMQyaF6U
nlWLpPko9UX0VFOAaFopqrETiQYRWlBoiOCp1N2jHqin0eEgxStPOyU9ScadMPRdVuq7UAHdGCs0
J4zNMdWbbeKF/OTj5o4s4ROFKrc2rrm20KiD+Z7mdt+zjljgbdM2nsg/8s5jxVbeMqRHxEWRP3Ec
lo61U0aGXgvqw6IeSDEOeLEarUViS6a9p9QDSVDyKkO4NL1sF4sE7g+MONIz9qzs6sbzHXNPL/2y
6w9Eflbz+FkNbA6qelkryU1r7aPoNaDdJqWYhe/COvHMFRehs9vpVKWwIUqbjVJ5L402X8qsXwk7
2k1cvmWv3LJ3LD/FkkjBA8aCcDqmTpiulRgfjJGm22bS6O5ww7vZLrdzQhtkVW6a6D0twgdPKK8E
aQCYUjjHPeGI5uDjg1zNRbmUlZKRQqyAnc5SSQJWKMbCqL7YReCqta+dWT2aVfdYGMEFZ+gRutI1
cqdbVmxbu8CfpNBVPXkboyZezlMvT8yXSLjbStjsiwkWxCQM2vbF68GBWfQgQOFbKRI5oavjc+Q4
N0rfE4C6BCGP+SzwcAuGLeyldKLcMRtSCcJi6ZjZwCQDG7PnPNJro7zqPYhPlnC1EmwE7/g67Le8
qlmx6bfh9FGPNCGYdA9LtMKYkpzNGAd5wmKCLXisosiWmYBzZGyS0FtSsLRis4QuH6xq+06L9auJ
i7IaxUMQyR2B160a7hWK/YRNhWyC4uvzvNV1TAsIEVo6frV99pGaPURUZhZvuAYtCIrm1eK+T1UL
xK/3oQGQVQ+rcepWBaUsfgZ33pRm1jq27jWnvql6ikNLZeHG3CkuFahizdDXacRlqPgg/OYHXnCM
mnSTKmvMCTzyKYrhu1M3x0BjhTMcnEA72VS2CLzPob0rRmpZ9Lu//4T/c//S7yxOT4JrytenePsR
q/81Zv9zsP7X3/43Sd3zOFU959/qvDf1l0jFbx/o8iH880f98jRHsSUcr/IY5+HMQ/O/nuakBjyN
PAGPa1v+Efaj/3qaw1OXsU8LJ4POX/jbp7lqORZdL4QAkGX/XqDAtP4kUEAROUFX8qxcKTSZP/0N
s1ACQVUGJG+Z0yGo8ImXBAfSZaZot8FUIgpxQcSUdNA57Sfcn2LEeFviB83whaJZPsX0MQNVpSVG
j0eKeJ2R57I0lEaUAbKrsASR0PG+nBjeWrDhFm4M3KiCR15eZI8aLlXTaj8jXKuOoBW6cVkw5/f1
HJbc25mqsgJ/eGncWW16ZA3/aqv9d8JBPDUVmJmue3KkX3aSzlndofS1K+JPBGbDH7DXphYDb5K7
i7BWzhrRCd8YNaqmNZhXuXk2Sz0k+kYQIS7TPdnSDs+l9QQp7dms+hfTbdbFMCRrwTY0aLuz5rWX
2DPCrQWZK7EBEjge+8iczh6WePLBZGfHwkteM6Pd6Ob81szmE3vVNdtZsfBmYwf7GgOTO20TN35C
+iKulYVXo2f6S9q3XG8xMztwgCsHITkm4qqs+J/XEdr5xOQQFu5mRiSnYDDjwTSerMoCxlbpexOb
xtKkg2LNXllS4LWWeuxJAvpGHLFOBjcmCvluEL/3ovoJQsMniNYLLtR2J4A9LqnZo3y9vsf4DuYZ
eyQtg66+GhC0l6Xe4MQOONvwHBSXvqtulFF7bicoPOxFQR5YS5GxX9QYh+8Ul6YtRfkeJ2hjg658
Y9o/1WEOACcOiitwFVZpabPXQr3x81jzAP4yhRPowiCv7ovOnOD1YJemnhw4k/7aOt7eNUi9kPol
RvfecXM8WXkTUHGl76aeGAH/7VT3Hp1qE0bdtdS12LfSbuvxY6KYCwZtRWIrRUi76bLura7ZiyXd
xJaur3eiIAPQUm50X8ZgyPqZHW1kaGtBCBbdOtv2IWJR7FYZDckOPo0aQp0h7sJ8JIehVG8z/mRf
D3FDK0N+4Rcs86jnWk4WsbcS4s8KbSfg/7EXaNKiBzCjfxsGgnjfOwPb7crh2ZqNW12dTkYv3bKs
tKnyCbp7sw2+e68Q/mzHWJMJFvppAmmu5J5RatZ7TkX1cY6D5i6yUu1dr2GXt7zEcr+0iFHmpnZf
4Q+j9bn+SmM2M4HSnMi/vk9USqY8P+J5H+azu8+q6gEi521ecatFZdnj4X9WRYYxKQPCL+BiiSRP
0IMtWvSIAze9R6Sk/GoL8Z6M1r1FPXvW23dpUF5SY/oAaTwsx2S80pt3HLr60vf9XR1nR94FMgJJ
W+7gRifQiY3vhra2VhUigZNdb+eWramDbcDmyEjG50nptmzyfYfSN+zOKKd8zHc4DclDrXKBygLj
qlM2oo0ghPg2iPu+jJ7Lvtw1pYwVAAUDhxHdjTgZCtHy3uKM08yzQmWem1j8nKKGpnocK4ZN1t5G
L41I4CwqCz6E0XkGzXf9fu7Yg7lD/Z2bxeyz0voSFsHqRm9QQ2FH1tl17KdHVRjZssmNaKn01OnG
rnHfQOjJqMGmrq+Bitqzno7AllnGMO1SbNwLZQB9WpscTYmdX4D+7MxEj7eBzGG1WFpWXWMVR5S9
jEJznSVCi8WOoER+cFppJU8H7nfBq7Dj25S/albVd9Vpnsoqbs6DQujZ0mm1ct+UxtvWqfZqdsO7
loc7txfPISgjEgxrU8Vez0LpCIiJPMsAlLvDd2UhH6h2n5BZcHJ/ECWebSSJe3sGBik8Fhc+IKf+
3EdhfRNmOSgSI5vfnQKfA3dGgEtOeZ6qsD2VtLt6NFP5IYRJ31RqFXdPA4OzUHe9G/i8ouNbq4gM
3EZd+kCRmsxV2Sj76rKz2q3VRuzqRgCQrja+tgXIc+IjMAv17CgKjLrZYBrLnIHw2MC4W5bEjXw4
nSwbTSXY6S7lwH0XfSZt8pmEI3SxIvEnwe2toLYd+12yKumm5LU/3nLVpjfPAtNVqRj31CJYkgkN
SYei8goaWX2zk8RRzqy25JmX4jr1RQIvpMbFhTw3xgwYFLKrOr1ps4EYaef0NeZp/BrO2peVRA2+
OefdgN69rGf74AzYjX29z9SDNsF3Csf0tpnImjBsV3IDeRKKu8FkympPPeAbWcMLAT079o/Ir/Eq
HMF3Ig58iBB7hQ223FZbDrnavR8yGgzU/tVyTbab5nAYajA4WlkvReRyv+8evZSeWbPD3RVWb3TB
5cu/f0H8f9IG73Kj+mv95yi+yrf4z4wAfNgvN0TtJwIbluHhlqPaxtS4cf5iBFB/8mxuZp5l83OR
18jf3hDJmANrtHTD+7lc5zd6j2lLRwFKj+nYMqj6B33n3+k9mnQo/MEIYHIpM+Ung0KiGX+4IRpW
RsGrl7TLzsCXaPYXFdh6Xo3rEkWKVXmKt5k0JD2CrhnY8jRk6/8e9J8hpjObTj8zZm7PaM6CY2fe
FBwkpsCrYkrIe6+16Y6ZeBnSmnVT6bSJ0+aAkRgyLHx4i4tCMBN6lNB4uBzlIp2VNbizDQi7yi9z
jRVaE9JIovng4g9QIU8G/HkyuWtsgx+s4enadaZDB6keG9qzw8QnxhQdP2F5ZNbuKuDEYv5uWTmx
e3RZaTYA7x24TWM1rbyQpj9Jwi8lE99BXObxhcw1fxrMq15r0WQx+rMFC7pzbme8/mvwsZ/unPK1
K6sA1AYRd0G/6uzXxQge2+TLA9q2VzW3WEXslxe0EKzNQXy3IV0i9XibDDRdug8h5KU76o3dS6s6
a220v7lb4VhKH8jv2mZ0Dw/R5JJsoWSrkF8Gtb3VxuZq1NS5glq4CNyAjRZvzBoQlmuTwc+xbruD
oOUAp1OnnnPtxSonb+V6+Rvn3aqgAGIBPhsWCjmlsmzObjYipe+RnWv3ZDQfpn5WlcdQP9fl3dRB
EOGqaU7mVmpwCPLXBroK+pHJd8FXO31cB5S6ROCXzWGdsi8IKSga0nuPhiar9JZjeqOTStTrclnX
zLhmtOuGdSbCtVH1rCTxSXSG8pI51G5ykwmusKqi/pERZaE1zUqFZxCUyTmdxHMZN2sudRtWcQtZ
bDyr9trO1yViJJUWvCRrn/sp+0a0lzp/N1XlWlcWwpUbi5WuB+1lFhrLkKxq/P85+n5MuS7n0V8f
ffdd0mXN/z0by4/65eSD528ZHGAudiYIsh5/8svJp/9E66AcgHVqB+Er/WY2JuSjsQz2cCdpJOtl
nOg3SreLa1MG8WVoyHT+zslnqnz63518MGjRUlT+hTCgpBvr97MxEVljsEJnplCXag7Fqyi2QOza
yGz+a665E5zLmFg3xPHZQFuTCPLMYR2HMYQO1E4cBgkqzyWynLU5i3uJMdfZ4CUSbG5LxHnYKiOB
CDGsLRNnQA64dBOOhEzMzHTXTjbPa1si0wXs9EZC1Ecrl0ZnwOoxyLu1y03kyqlV7GyH0HIFiT2B
yM40zEHXAqyG1R6qalgu5zgJ7kOXC5kxFtzioeloW+Tdsza56qEZOqbZPMGG1RZ4PaGwXCbaTIGN
R0tdAs6ErYZLBRpljDfU79pM+24jc7j31IjzKxly9FVXbNpRcdZmmLl7haXgynTK0ldcVqsDVhBG
KJaYuJGNVQpp9kLZ9wh1LiFZpAUtV93RFtn/Ye88tmPHsiT7RYh1oYGpO1wrkk7SSU6wqB40cKHF
rL6nfiM/rDdeqKzszOqKaVbP41EFHPfcY2bbbm3suESyTX2YmKOcZhs3TrqqxvZubEqmn6C+4Mm5
UDeQzGErJGMndwPPtwDvtTI91ADkLzY+y7Or1GLtB6MBy6lELZ7EZ+LHKkao1F3EVW7tWwgjj4L/
hduuam+tkhNA5FBt1wG+4mXQA1nlusOQCJiopX14Mv3ZUZI/lZYFTt0e92ZsG0vsOduxoPw3Q/GP
XfFmVOajxmXdl/XGrEOI4hlo91SJdSrHedsR4NFDuYp9sqipa770IePg4Cobv3YPmFjalYo/e+EG
3UvFp2ElhvSzDjQDFHsEr6ZZN2ijDoC+pSHHs2GFnt/X/VwdhFJPlneFKRTTLStAvUZLiUw12Vts
D72e3rxV1VVr04Qzy3c6ymBstplt4UlLKYeQrk+pgYNRvBzLgz/Wb03rrKcJzxCcKnID7gTcCnVk
MWndFVwQienK2MVARBd+PevAU3QYQyw3rYZDJKFBweua+INS9zP5Xe5qnV5vq6jqKTly0hOYSmcj
CWYe9AHHnGvRb0aUPltZCR+9XAvqRWDY3sQqw+2ddGl18WPi9AfTqt1NPwbfhoKMFKbWQyqzHwKo
FkyHko6Y6lC3+t4fMyJuTchNm9IdvVMoG8uJZlmOfhoBjfNUPnaOserqMqUz4N23273mUxoxSUIL
vXPrK2GszUyWr5Od1IeW/zcL3Wgo5aSmZ6nAyV8WmMHNynwfXKhs6myZmrLp5uCh0nwn2HZZvCub
8GPCZVWnA+ZqhxRcjQHL17hoWUpHu11LlhmTFtaLfYFpS3dbaqpnH1dFVfSudEY2YfmGbE9AM8fw
QOTk3h31/h4if7pyi/iiK/JRbWerg/ODq4CXhwQp+uIiff7HZOzaKQeBgGbuE6X8tiNr2yfOxiJH
XVOqXvT8A8vFfEb4d6KGg9fbFWoWhrGKXodmUk+sKB6NZNiE8ypQl+16cqwfvV/thV2eJp/wMR/C
x5htfQCDQU2DW83Kh1yGcR6N6ocL0GGph3q3CxXKUt000LkzTSNYLsaEXFjFV9SLgyww7xMZfha+
D+efroazCPwcy774mKaM/4tKyQTZWERNrEayz8J21SftfTZqrMdaoowTnAUXQ1pFasxWdx0RBdxu
LGpa4DwrGGXUJIECGfNkKZ3+IQ0aD831266t10obrAVFeWympvuhKR7STDm3XcnARf4e2IhbbXKN
1kc9PKpzlZBiW3Lp5uoc7nHeAkMSlVRuPG49k5ryVqT+nuPtgInmlBr5ue7R/PXWf0F6KL2mcDe1
6O9UYNZL3KLnFv6G3Q7aMhrtyssjKM/dwIJG/XYGGluYhNcksl78JFNgdpRXo1Yu7tBWj+HcHkFb
RrTCBLHR6XYIpP0wUjRRqsTRw35A3rGr76xmZDczjAyESS4tnjwAD3RWyLm9AvUge+znRgtA6xlR
ywGCjOl4JHGvVeDAwhL96+S4O3tuxeADcajGyN1XKnzNoaI7Y5pbNNh+Ylg3sxiCtjjqYRfs/v84
9atowJb/X49Txyj7eJ/+mdbAP/ttnjKBF823NGzj1m+j0W/zlPGLruvYAwzmLE3YArP571qDTQgb
+yGIX3hC833xz3nK/kXTMCFwBf3NU/5X5qmfQ9s/zFN8b4NxD7UDX589Owv+TmvQo0S0E1kpD6HS
gprPklTpBRc0NwOIoSiHrMDVgiV+MfjRGuf3XsBZXBRN6ZKgDGMq1mX9WPrgQ4YSxIPUuxfRJNhk
AkISlY4ol4z1Z560e1FSvZiQ7aLNOD61Tv9SAA/csI19DOHOqaJeB6b+qqdkIPQyfvMHAXevIyRC
E+UFsCQJbtuhc6Yetrrd1qu49tv3hja5BTDIm5DMfVbjQNGdiHBbmdiFtXbNEXilDcmmziArAcgl
mkNLx3Bvde6uk2KtBla8VCL1jvYCLwFHu+hlATXEIVcC6wKLzyx0LgeXSqg8V26aWfN+YuzoMx3y
zqR9jr17VBQ9ZrU4BUtqph+lPVzT2DJoe4FYbzr2Mi+5ig7Kq8pdGq+mfu6FgCVMXlGq3z6YtTZl
oajmH1UkN6rxKAFLgAC6hB2VCU707JrYWSud3a6CbBiroiTfXDy4OcmsROIMM6mf0cS6ihR1FfT9
Ht55f2hnSZ2AGGZ3kVaghpvB3ll1sirs9lDV1rXgRytrSnmIxRLcUxivbAKe9Hcy6D22ffFeueI0
dvkFLg1QSd1rsdg5ffLRYLnQ49qzqMsqOpffqTnrMn/vLOMCzgvN2LhXAU2GRBRK1ToPQjxiqDpG
Ol5P8tZLtR+OTm/c+fawS1rzO0/0r8AmtpzkGjkr7Mm+ZZMTp3ymAYoUGA29N0gxul5tR2e62RW8
UFucGXZ2oOPXbD49x+zXtf/CGTSHc2oNr5/2gM0KUb7pawyiLGiTsXy1i5aiQeU7HMOvClvJnC2q
1bJYijlvJJ1kpxJASn2aicY5k8SfukIjN7504kq2DEgA5xcKu74w1wDH0tqfq2N28hH9m2EF2TNX
qN5piEIBAFV20u62RQekirCUT2iqCuoHVPI38lzJEm9XtQ6M+kkf40dD5TPGPaVz1uAI5QrGUrKd
5mxWyU7XIayVKgoyGsJFNOe4+jnRVbLPXNPD/CnL8ax3zUcaDHsGy2/LnEMfrtygcr+OQw0UqN51
UZh70ZwgC4mSyQrfGlmtGlimtKd5PYJPOyRMzaNbgdaMyzVlPQpkFvyfQ2Z2Xk5wLZkTbHU4PoRI
QX6v+qt6TrkZGjNHq/X3+ZyASwigM3VYtcRgquZeM+fmWB5MeOCZyXmT7GmUILSQivd+ztsJGfmo
CL1CSjzRN0ETuEtjTugx6Rpr7iHEbknvaf14lsT51BybOvE+ugVOUWg/u3PuD7PKsGQVB5qr0heR
y6ZXn3OCSdWBEJyzg0ES761kThPOucJ6ThgmlIgtBKHDgniqMqcQuzmPWI2IJWNREfmj4HpXNJW5
1KfxUM9JxmYC+TK10Ku0hTNnHeWcesyt+FsjBomqZMIyQYl0iUh2RCVVKkyXBeHJcU5RmgNN9RRr
rknGozQY5yKedpXSnXKjhm3YPwpTuxtqnsCOiGbeVyseWsl75NuaM5wRYc7MTxnHiHfWjVovjDnx
qY3RISECGk31uKgw2K4ISlR4hJv9hHBqERzV5wRpN4unRErzOVtKCH6XEDatCJ2OhE9hDLzyguH3
gfJuwY9UiamOtNnCdDLWBQHWmCDrOGksvynMVvpVlmIGI/Dq5sXHQADWCaN9ahqbck7G0rvVETx3
7/Vi2k0/47NNS8RbJFRjFa6W406FSLRxpQAyn+buOqqN7CsKBbRuS7I4azsL5xTILHg2T1XgZndE
CFrPVtpP1eWN4VqieAnYY+1GK+H1ww2f0SqzvdZvhdd0/C3SCucb7AzuiZUk0uoPiXguKJNYKarT
MQ3PdRJ1Ag1+khA4fQouKXil2UTR3HRTG2jpskWexP1JhCTb6xQyr+XkBLhbh/t87Pr7NG5uVY2N
rAKDmsz7umqpkPKvBn3JrZ17Ou2WpkHePEgg3hta8EqOwWaES+7KHoMRN3Rq1JK1YgGXMy3rQdNN
D95JRIDEuucmv0kKsFlFMJOyqD0vGvO5JTZ/n6rlplFqG/WekzzD/X4x65HqNsfMlwG5a/L0itgU
ilWvWtX+AGZ3MmCnbKn44M5t5dpegh7ZxoX8StsB4Wes9SOqhwsZ2hzuTbUFIO/OHir8bWs6sJFC
MKeCuVYayBkBjZ2Wan1prfIyJrYkPaknmJP7i4Jyp6r1Nuu6tVKbK2EBAwv6nOk7Bt0KW3tlOh1U
ljo8dpqC4zAjbhMAjl4GRbqrk5RKEMf8FAatvkljm9jj2a2WIESD2v0QKvZOLi2D0NeorXJH67dY
wbezuGYFIJCwe9Wuf3Ga4ZSTbMfWmz1BjIKH5VKyHlI5PrB3LgdIJSnmvRaAtssEoEWuscSIvcEX
uDUVlZf/hCvbNNu3Sc+ye7O2b3aAh46xLlyFQwMXKiKboPQ0ZPVMUnsH3+fSJ9W2/V8/af/ht53X
hv/NsP23/+z+9h959P/27c5f57fpG5/t7P2BDM/iEKMPgNDfpm8LZBEgIThHmmGA9GBi/336tqg0
VW0sHTaE0HnZ+Of0bf2Cy2ee581fCUR/rZ1U+0cdh4UqZLAZm4QbWBP/WLCROkVTTKwXvUD2a9qU
c8gjag1WAbKhQQw+7G4qhj/Nab2BwIN0UCMG9ZwCy8IAOlIoTSu9FD/UrCC/NQu7eoOIO0u94Sz6
xklV3dGs2xGw6/hQKA3VV/PeJZr8z1hHlADJhiYKQEP1+UAaQw3ZeJaUmd53slOPBkIzxdQgM2bp
mRepUtJQpCAGFzRnGuEx6HH4V527qNyPENF6KpR1SSLfHY9qzYsQaoCRE41QxD1FvddAv++6apVG
ijcr63gHNoPqLrOwxV1YboOwh9rBzXZmv90yWXgTw3Wo2uTsZuh9gbmk+G67cYkUzNFN2AfQ3Mnv
qMSahXe6y29TYO80Rk1QgiT7piB4dNX0I9SsOzgHgZfGrF5iAyfOrOMXmhuD4CPLOmv8zc+fie+W
zPo/oa9x5zrMMZNzJ7XBM2N/jebtdZX5oHHUSaO+NbgIhoJ6ihhnX0TTYa++CVAvHkSfzGOhexYV
mVzM//0tS2EZ2ILQWeENek2jlLYyxV0XN7ARfkTYKUVPdZDQoDCgXFtsXBl8SNdicYjwOnRpTjSg
Mu+mnD9f0r+ORukJOjklL7Cu1c/wQHZmDetBx6fB0c2tzr2pySWj3tYbXflCcKVawubDXgk9irWX
blVeDLVTlc+GsfL9vV5ey0lsgVCtQUiF17ST2yx3KkaQdeOWu0qLX6LZzOFk92MEeUvH4pFj9dAj
dKaCVcNTbz66Vf0G+w4lMMhOFE2N1BQAhMExwroKPF28ltFnHQPmwVQCnHI7zS6TesSjhi0SZl7E
z+S0424+g71e129Fq+OjBfORMoJJFrM1npVKDFd2LZcO6XzE05ITv0ymgWdJKvuBw4Wa6YsmCJ3h
gqkN+7HFFQMDdzfnkG0YouXQ3uI42GjSOrVYaCKd81fgjbfTJyIY6cK0mi2TxZYelIVr9Nu8H1aq
GPZRy+HQTdSgwDINhtUUn2hIwaxBtnVchTg3pj6hj3o28lA4n3nE/QiCSoAlte6/qV33SJjIq4iK
dTFJ2rYUyp0e06PV2junMrcRF5d8XES1tjG19zyf+9rPOfvPkTxV5uRkgjN+vQcr4KkZ9n1cX3JW
+PXAgVvp3CeeJfao1B63FlYT9lvYmzE1T+RnjfTAwi3jxZLZ7o+IxWb7RSvADwjYp3yMMMa9dUl/
HpNX5WcaTGHXDuvFIOjM4Uv0bfiecviliMCWmnihSJ40+WQ07iP9O9tEeRsh4uDra5BEOeRRZ7LO
BF11DKf4cezFtU6THy6KBz4MhSsMBBdTk1iosJYfAXVijKHJZXpu/eIRcsnJ0JQ7Zq6HKrI9A2sd
wHiiQ5P6bEluLdQlP1r5/Hds7KNrpO6Ktl7S2gOeseCHarfN1pjGK7sKEoNV+wIRnga3qgd6W/u8
JEYHZjOc/fg9rgfgw4id2OXPNPN+Qspg5tcPfQQgxRyLr9h2s4AANzvO4mc7IGJFpNKA0/gRO+JY
3edzS3HVrVrRmctkionAOtquyMgHhHpkL4ZafRIm35xKtgcQ51+uNXxpqbUaXf+DjfsrGde3vrO4
XczvtMGFEqzE9aoJhcb9n314FCRUCIGfaYix9Uy4pJjH+14LG7akMViQpoL+70QY1Qnwgslg3TtT
M4lqcdWh/VnziA5yf4L/SjJ8oaUqpXp9e+YRPDgJddGW0N6FX7z1trGLZLKrfYfoBocQiTg0IwfW
Z9OlF1tpkmubDDlGq+xcR5MKB78PtjSjEQZRekoX0te+53Lkp/dymBTPGKPTXx+H/s08zn+MQ7O2
+a/Hoes7GyHo6c3/YCCav9JvA5Hxy+xbwZ9iUMpkaxoFOn+3jmRD6Rp06wiMx5hhfh+IkHcNFpLW
bDUBcKEyK/0u72KlnqkUZFZt1liO+5cIF+jIrBt/DTzNySt2oCqKswZDg4kM443L6PX368gezx/Y
ltTk+AcKUfjFHfe+O7OrjsgpD27APbduFZwGQTS/n195vG9jMDPpWodGCfPewYHBgnDP1QkxyMec
G3JbiqaXMe+zBVIgt36e3dBAMbQD4zt1pn45DaillnwODXHxG3miXQWhlbCgPpqYLxzoRIwxLWsA
EqpL2ZaAfbmzABVPc2XntgSB8JLkAeFkZ24sZ8EEnEvBOg2wm73RdNe0031YJceWDFDGdrTWi/to
oAuxdA+9izuC6uDON7YJ+yrTSZgOgAUE3dryk7faTYctJHWQl8WVyzSxKejTmBJfpAP0YiiAImbm
eFdpE3dWRwOFO4N5aVbDB1l0xi2hj4JKeIqbTUutN2xhDk7fbIvMfirGkje0Wh77nqAnCPmd4id3
dZ0e/R6QkDSyXRlOII6m8T2oZnaH+5yl01E0z0IZiC54DsSlucphpbbZu8W9SPYMUrlLUJPbkjVf
m6z5AqUM5pamh40+X61sx9xrrb2eoAhPtc7pqS5zbHDJmB/kfBtDySZlxAUtSiC2t+mmsqhWI6Ea
1rRM2El2EuCO/TxYdSqOXr3CGhS+ViFgORIzpPUIAZHRqFGlhngP0szT0mPXgDZpZLPkjxqM9vvQ
QAt3LWOdcYUs5MWEbh5CRPB5ZMAaQ4NEeLIIacADKHCz4tPpzYtA2fJa7qS1GjIxq9kunK+rQ54u
7cp8mRqnpKoJtFNQO7SEwHDMmjUGbwcKHGbWclH04y3HuUSj6tYs642tXIJqNgxU3MV7yCc5qO6Z
D14QFifeHNi4X8vxYrBQ99vRS3rzlDjd0umydhnazJ1KD1pqNsq01rLIjb0AKqdBjxtSfc0yn+JI
Z7KXVSufB1GtWxcgdRs8WwyvYCpp3Xt1OUUKoJy4JebmgulQK/aXogLky6mBx7qzxRV+zdOA31Wl
6FfHutx0Tb2nSI7jB55J6p+mRn8l291cNcG5mgCHIT+ouSfs08HKHwHJ96yiwkFfuwXgMfcjMapt
OR3bZEL47i4YydeTWXp0K6Vp7BU4DTrbZ2thUItprtxhICXuLvouYtfVbfrOPqUOfLN+bxv1WobP
YEmX3FdWbUQliQJmr9XuByYl0A5s4ngOgVJl2RGGzfy3WM8tDYHgCoQiXiaJZ+S7jvsWKYXMtpdt
3Hi9vBlFB/+uXWSJukqGeAPrbc6draLEIstm3zvaPnUBL7CY7mx33ebeVJwq9tUpuQUdm3Orhfe5
nx/U6i3FfQsaedPJe9e24Ziz3iq9LJAgbPw1joJ1xB+p4XM6hv6xzkllr9QsVZ7+15+ZvyV8cCT9
6wPz2H5N/8T0afOPfjsbnV80Q9UR3CAr/Yzl/nE2zgcgUOA/T0TrF9xHs6NJdUnacXn/80RkRaBz
FLqzfCd+dpL8BaunOfut/suJSLuI7QjdsB04Uur/ZXhSci1yqikMwftw+ZMspbHPffloVEuNj+De
VCjWUPLR0w2i7klk04IwY5lKlQ+BZcRcnuF4TomoYKbi6xNayG4hMnm9Zv4LWPBnptuE1Wh2diP7
R12ZBygdKkhytrGWO+YgCBCoq3jCckA0elHA97kzJXZ/ObDHk5NYtWVCZwGduotSKV4ztXCOgAjk
rquUE14+f18MZntgH98jiYAwVTIsFpRZEvyXVkQKhAiC04ijhLX4lfnaLMHNsnsDj6mcxo8aUlTb
CWVLSoPXoHboh+5cE9zYQnK0PTHVT+1UuAuzcn1Kofg5EtW+1qWgX8Vq7suUn69M6Xp0sm5vNgYc
+7ZRN4HuZEDPJYdTCKsmz9MTf6tiVUuVknCHRKCNRQdUafzRFVV7LniXeno5vPvgiaoIM/lUOG9+
OvBaScZnR5WJh3ILRgr7h1bk6TGs7O5eF7GxC4WBjNoDH9K0DtJdOV0UmztuVvU0Drcqo15ZanOR
nd55nCeAnq1zKHoKPGLWwkAM85XhKjQvEFoCdqp6kQMAOGTBqQzuXaTRZmGPcA1KkK9wkbgbwopa
obaRN45YKWXKeMalzxHC9WjVQLBaUxlxFzFlrMhcEtuiSJBE4/gx6uZGTLqxiAQw/3TIb73hcoaI
nkfIGXDniJ0QdAFyybgLK8eleg2lpaoqcsqVRSVUQ86xGTd+NB1RhxOvSyDyUlZHbycAx2tQsrpy
/ahdDlOLAyrnYbDd+AxJ4pzEmkQE0AdvIhlAJYe8yCZtLplISHkJmKjQX92w9deu2oYbkzLQTZG6
L6MebdxMSHIL7RPsXP6yYaktiAn3i3AI7/sAWHNWNe9TIl/L3j07E1iycuJUD1Rkkg48F1YwHr0R
V20eBcOrXWF6zuTWCnJjXYrsdRz7FG51zyq7wsOsFfLW0PC8Jt2Ox4JJlLf6gsQUWXYem1gP4aVh
nGL7RA0XT5nUxx2x2F0+Z2UUI7zHm7HW/eY2qtUhTiJ4OtUPcDvdHPUNX/yyA+g293gn2VVo+oXF
9SORHOg0eGamQmXhJE2G2yR+JKCu7EymqNFXWaY7TItQkV7KgR6KSbsrJnyMjh7tC5BBYSiuhEl8
+Dqso/TxqEfNU27wbLNjW+Xo15hmSqzWgr5v3MtLN5bZFmOKXDJ7UzI2msvGqq+dqrIkb/rvnDZ6
4rTdreHbImnoG7rVz0XSU+nQUYAyhltNTm9hWrzkRvhGLW25SPESkWg07nkE5IwmJnTXaLNY1nzH
hvtAJK/Bd1enq9RWw00gmMazQqDWYnYkGgdm1LiweCdfQlv3paqwDecUoi356ruuMRm/lbjFVw5u
PVYHGztiiz2NdQM2gYlJhBUcezfeBn2NnJBF59gKpzXOKqxzLhi5YVgJhQVlqZ+GaoaIm82hsUnh
5X7s4U/OQFs2XALKjgHH3jhKfClCrN/MNwHV9LWXhtFqRERPZXx2wdWNotnVMQ26EGm4A67INoMw
LtkkoKwu3NjdUBu0K0dSOMJsV4iXw7at2oh+70QlvqMOr5YjsyPYT2NJzm6TT4r0ykA9dtkgFrL7
2eVxVfQIKnRs9lfpjAdebGdTKy8IXZ/TCPWsxX9u4dEMIaktnE7XoBzV36Zkwaf60feYZmc/cKge
dcgHhWDNY8DAUZTf2VPk+bYO67u0ioU/jj+azKC0r6GQgvcUAN+mv5kVJYLEkxLV4dVsQoP3fbm1
pc0mqhmy56DuLmbTbfLafWAj/QPl6S0Iqy+IX9myCKybm5FfD42d1WY/IFk/cdfLGVjdvTVm91HG
JhUUAA9CDqNYABXtpk5ZVTFBMR8b3lpEuCQkId0VazGxVdTwRzHOKjCU51UlJrIRE84MnQUQBrFX
dAEwzGqzllZOmFE0Z2APp1qnBaUV4lQb2o84751Vk4qLPRaPfTs+UvlHItJx3hmpBZAGX4Fkbtx4
QRs8++rNVutzEohHeEsbdiNUjgjrM9N8cv0DEOxE2/BCv0VTmLByMq6h2h40AEK8cR0P+T5bOjXc
0kF0ABtejRIjnbTCRUycYVHaQbwQxXAeDP4Ifk/oPe90XG72OzPElZjIBQrvcx0PG2uQK7NHvs/a
PXC3FXL/ZymmTW4N8H41h9xpBdBYireGN/SitjC46dQyCQwQhC6zfdkEp8GcMBBr8thJePSJmb/J
mkcjj0s4Wxmt0aQZuPX6S7umkxpQBNYHicdsxAc0RN3bULuPEe3bxWhusEQ+ZLEeLR2yejMRjnIc
wz5JyWqbgmgQP7Q6udQ7mQ1vFTwa+jai+ol3DZ/fuQ0KqMZHM+qcdsW6S0K4i7ZyZZPwgCP60gBo
JA83ukvLaB7aeG8TCBXFc8oA3lfK2prT+8IZLlMIScSYa6qwA34o9UDUGKhWBk1MnSutan45bhhc
BHX6roy5+Krts36ZS65YaIApRAseiHAKn8O5MisgAsh+ixqtLANGH0RUa/mQwyd8QUvTFe22pX9L
cZ0VVhyx0gyZHys7/8Em/BgQY+eAVleNmd+qwH+Oyzm0mM4hYYOaRqNhYwHMhHhcfzOoA9MxAPDS
TqSXsK4miffBvDN5aUuLWD7z7sMG9nzVf9gUjRUUjnUwZbmh0kEmK5dK1aBsPbPI5E6oCCcUZTQ7
eHD4QQc7umevaK+rud2MP1bpRWNAX8DcfVYUPibdRp9WRp0ffbJwi79+Ifk3y6H9scSz/ts7yelv
/8FN8/t/IGn+eUsBOIRkCY1W0yykQ+1PSVOHNsv2jtQGJS0UtfzdBg8UEUqnw30EsVH89Br+vsHj
KiOQSLlfuD83f38poEEe5B/uK7POarAOtOYgnLBm8fTvN3i5bhpMP9jj4kxVFnnGvTuzpOoNvbJ0
YvFs9GMPysZK1nHpRK/w7awdHWZmSlqLKJQU/qZRh23lb+rGeVQbqEBVrZM0CmP/3MJ+7X0yz6mu
XxyeTaehZT6MLLYoTYdvagCratTqd5ZNwLn5dk7fxl5PEsGNjBefDi6uUOoC4PdC+piASHLUjgeq
8ceQ+Huqhh7NaVY6lNGLXPNgc45L6T8VWnTNSZh42KGXEcUCCoBBF+7jAuWVplz/WtjgUkaobNLF
ZpjqLyXHCsHP9TCtZfUiSup8yXHkEiWB3g3WUUQZJmhh3NFAoJqb2KxfnaLfpa6gH47vDe9py7yQ
eVixql75okmZL5/lN/zQzMmtfdMmq9vhmwqBCoQsS3VwAiYXHPMriNgh1D0tV+V+bhMLRsE+JfAk
lD+GGRXrlf5ZTsZ2VrhyhOHadNyVyRvn2CTdV4gVSYsZ7nBEDlXxqEBRwEZ/KbDt6Hp/C4RzKXMs
iLbWw1ydjBs5+a2e16fQxmGjwj2VTRQvwTQ9R/3zSK0Kv6Z+4SK5U8rEPLOJY+afxB3eqo8aK49Z
ihcOTYk/EzgdgeR8Q1tbCB/gvYa5ZzC8+7Lc4K7Hqh542nQNisrEyyMOgbyviKCN2ixnOTsKFJc2
pne7PDcIVHat/rD8/iAawrsjM3RzapJHu6L9gkqyXzMuF8oCvD7VkJAy5json+mEmJKkp97B68RT
WXDHjmaOn4m+56YrDDxQbqwH1+12pa2tmwrSjB0657DAEz6w7cvqcp2r43pQ6mVhDWuLjM0EkgFl
mX+eKjyPzdIdrJPaWCeazl8piP8MMlUsLVO7N40RPmMOBr+gVLE55op/dmv5AFX4HnrJfZCGtoc6
+4jz7hhjqisc49TI9jGd+qOjTRc+otNGN4uDGEHIp6N7TQyWT+W0Vgpj7WTjmpUa2Blu5SpDq2+x
cR9AY0m6rMdIsHdEA/Vt/xCUzqlHHW+VS6z4D0aDtD+MsXpz6+Do4PovoDznUjmy6cVwjxGvc0DA
klhUNtXP/FLrjsqLVNUntYBQRVzGZS+RscC1tbsuu6aYubD8UNqwYIXKZ0N5cHtWYCLKXc+nMtJR
W8kNUngkL/yDKMpnq3c3jJ2HSHTje8aGZkWZnXo1e9W9OhVMM4vTDi+h5+d80SRlJU+DzDAkZ8IP
UEWClU1QMS7N1oumlMZ5NyIYG1D0iy31rx9t/2b61K+7NovD5V/v2k7vX0X+T5Zt87/6w5kzw/Rg
diI1mcJ08Oz8JkSZv7Ds4gFFacJsRaXfn2u3WW1S2a2p6u9n1R9CFKadWdbCsmOYBv+V9Vd88fwI
/3iM4bI3+WrGLHrRY84P8V+OsXh0qrpwHdxrgroUaH6frHW4aqhY15In3x2eagHHgdKtl0BFkWJB
4xXTdAZdfVfrykBxhhI+GYlBE6iEtDmzhjGa6YsyLjC+CCgSO93I2GdXCYDv3t4FQ+FvBmE/WNTe
QVtti2XuF9FBM4InWrq1tV0mR2BZ5bLwhcX5ZfvbXknORQNjQ3ANxMGz5O3I0Ki3JkDjjgoqCiy1
ksXNYKeveh7fwip+0KVCboukC+sAImMO/vB4WQ/WRgSIJkNgfUZx6JMNtg9VhBmm8+tLkTtXtngP
JUfhIkaaXFJcLIebMYAqW7Sx/mxpreXRgxAug5q0DzScFr5niQYWUNWZOdsga/E4WeuiyVYhcS72
lMOVR8BLtHRD0+YZq/dzqYuzWVp7G3k/sgH2EF+0QIwvuRF5XPv2VlNe87g+YmryogqeiN1+1nV1
rXrM5rWEeSOG/MulcAG1moU/7xK0vGo9qPIsdaol1MA2tr2p+7Bb1HjlZiaihJohOIzZZ29jb5dt
N63zTqysTj72Xfzpy2pcIdbvtJCK0MLp3yiV2dvV9Fy21kNppccqcc5l5XyPVX/HzuHDphqIzjP9
ZQhSVqYT2CU3F1ddyT8TiW27Cqsz/V9nPCLKWeHqGCq1s+k0Gd2nNXN4x52WIDdgFb8cKk9TSdw1
ln6r4NZS6jo+SgQcN3Q3QURUPM8sdDCItUoKCA8i81lx9HPrVDfJSUskHnI/XocHyyjpZI5Jtxqt
lT6Ewnf3Ey9lejBplR5I4FGv99oQvgSdHOiscQsnudk65gWWFA8kMIonIyy3IoyPQyzJi8PDMBeh
qnsCTCOp/LKii8Y8NiUJimYOS3V8JrC/a61XC/urbbHi26V6JwpezWkujr4xbdtmOIgsOeR5fhlD
NitF5Y4nl+UcvdO6AbtauctKuVdgZINQiha9PU4bQQ/Moiz166ipQLRjZMU8wD4Vo8t5UVS5S/Z2
C3JVF7MIPCsQuJto+nCSrYF6qrMnj2IJGHLApjF5LU1+Dq14XPcI2uGdjdr4oanbp/9D3pkkR46l
13pDQhr6ZuqAO7yjd+w5gZFBEn1/0W5D29FQC9OHfKWozHyqespnVoOSzMJyEJHBIN0d9/7NOd9B
OdOz6o3f1Lwp9rh2/RFjh4su6JLFwzuDhWndxO0LRg2ifEVReok0H3XFFgQYi+2UtkDXwXfU7alS
LXJu6fVTR70vQ0jdRnsw+8wPDEjVjfpMOsClbbqVXXf7ph/XmklWFSTifS+Vm2SKriCTtoasXIYB
M3MsBU90CD6bW2BRjO+VWycML59lV4nm7STKE0N1urtc4sdKkY9V0ktttzdhyu8dM73VVJRvJCIJ
xhIO0zD5PnIIXlKM+dTIangwQlLu7KQ8F0GFyxYBiq03+hlqBrgfNm7mpGwQV7JIH2SGwHqAq02A
vSRHqvO7roRvLpMxoDhGSLyV8c605YW4mP2iUwKU7xpwBD1AuIydhamQW1szNDSLVWsHlhsxQXbr
0n6HAc2YLZ08zOI/LCMkddgYf1ilFLrOkPmLiYoDL1hxzLC7THXyn9rQFc50SgPoggwPnhy7frGn
2lprWcIUOI5UFxss6w3BUN2yUAHGxWmOyaULlNsEvGBkyuDqxDaRCzncJXF2lKvwipEXUWAXrScV
1rqVdK+JZn9ZEZP9rFU+0RSHPuSXuyzls5GRyDGHewydH7lVH6beeYLIfKmmDF1l8qmSsAXIs96n
gfVRyelnbw5rJyQCaOy2DIhZlAubTb8ojmEyzrhZ4Co6+Ycsy+KoKSmZchGErJseElwdBOOmSZdO
q0ve7VLeGLPhZUG9lcr0AFBhk1caxfIQHvGrbCx19oKYWHqsXcyU2d9YucLkK945rFSjMZ6OaNT0
K3k5ClYtPLwFgVhYrEo3w6XY1EB4DBj5WIyro1WYkFkLbyK5jStVdgk08DuV11SbxGNrRpuQkYvb
6g4sc7ldWXP9nqvPwsF0gsT2ouv9DfsGbVjtalNIxqaePLXm9AlR6T5uaUAqtOaUd4TwycHe4fKg
CepeHRq/FbEH6pEYLgjpnb4Dx/ytWaFXht0lCcV7k45HEN7YG5oaOqWx40D04qy56nL/3GSdutMr
6vFODfjERf4gGbjUsaUQszLexqZ+0MvguxLtVpfhVTu28V3HTUAEsj6umLWR3pWi/VR7GGhtFzya
4/gp6czHG+eOAL+XAqYGHrKH0iYbvKvv0fCDh+uindUiWC3tq21x3CxAqHLAr0bMwzqImo8Su+zK
LLVLnKgvk04WQ9U+DTSG0/hVZfOLxEAVAsnX1LI4q7ToNHIu4cLK9pWwD0MpFA5xXCdayvoiyatr
ADyPjcw5YAYJ2mB4zwV8fjwooze2QD4yu8g2+SBuaaoSbRDZBjrj6Zpmxswcn7lwRS+Dsr34ksvI
Y/M0bod6ALjSFW9ZZe6GlmbJnNBLljPrQBXNqta9tF3kpVZ0ZCfhK2N1GUessWVheQNBoRBGXUbP
/XZIBFBdBHyaJq1DtXoIpuBDskFmqrU4U51tl+Q2t5vB5GbzZ8+NvsJrlHkBdY86GAfwV/ZGMRpr
FavRJYd7uOm17grC/FSN+F3nMjiZA86GisH33I+fTomRmr1DsbO4wdDoxK+NgY4j08NXJeQzITXx
RxmqXNqLLNYetGsim5E/WfYaLZxPOYvnzSLjBkhWAcB44lvkcg5ydaszrLeoq4BPTZ866z2AJ4Hi
EX4sM70IURgYdQ1F0X63AnOTMitXo/B5omJcLaRVsyGbQ+7TbyyZ6GLz/RA2b/UkPnLeS+yXBQNp
PGCNlT6FDp7FNqHxwcBYq/pay2tWABHW85kEvJq3PtDxzgWEniSK2W5kKXHchAVMLQ/d1naaW6+E
lziOgJwTQ+7wUplZwsAvMYhg1xyqO7Q2VIJVNh5Ck0mCPjaVP1dCfiXIA+h6n5AjbobrNn6eIBck
CjGZv570Ez68slv8eNm0rUYbaXk0EC02BA7vKBYuaFsgyzr5yza0BzSEHUTaWbqaLcMW1jhkb9gB
UaZGqPFAFJaLVjzjyLNlV57zidsL8apkDJzac8eGM0SokU4d/4LmADIw7W6L02MX55oJkszuDgVL
NB4HeO9S7FyQVjAtnWEAzVbykQdFtP6HtHz+V3l6z7/afx7q6t/t+JAofdHb/YSo/58u0fprv2dA
UKdpcxhZysDS+YOfukNdA7qKp85eOjgbKcV/6g6ZWjomWkDHhvlqLlzV37Z7bCQNi/ddoVFD4fhn
VBYLv/13KgsA6mgXmT3wiQChjozxd+1e08ThTNidxrRP7FQORz+PCc7oTA54c7GaxdyiIjDTdTgX
lLYKM7RJq5BbZZO1psjDSxyNG2uKznlWqay/BQ1UFZNlk3qtpLYH8iOI3VJIgaHiPmqjEIObw4xk
GhMP9/kkgf/ufCum+pSc56hrtoEjNjiF/WKo6qPIl5G+BKk5i161mtFqGtYPqink06w3ssfWlu6k
GbygLn2uy0clxbJalqG0HkTlhXijKnOodznXiRdaiS/CgYC/uiHHWGcq6MhQDbospnKSiquQ2KfU
Zf1GQsJn1sYPUgh4q1NYgUUz25tsY9bWEfA0OuVgyU+dlnMTTSILIyXObNeSc9yY9RfhDrfINFDh
gV909Mq4VJlxNAvYrEamKb7QCEjtlWoLwv4llXX54ETTD7SrnrygL0ZRnUOZGDEHGYPSi3qdqNZJ
ioa3MlBe1JqKJ6I3NGIc6xW6jkNZdZcaaooTQykjCkxdgYWoXASAwH8ilR80dSp41yPm2tU8tdHe
TkfCf2iIe9nedAl/lqj4/LRBdAc5Y1FfLsr0MK0f7Ek5D3EATEtgoogTOglLMwCu27RXSduOuP7M
T6mqIAbp2FHq1MTIm5+7AQY6w/zUsxoNnjioT280tYlP1nxEewBDcBZe1FXHjJ93pah8a1Nthlx7
wvYVS+waIV0JsGbiLEPSnHPI2T2Y3fCIo4aNPdbvchQ3WTLNH3ILATVuzXVp80M4SH/isGGxryj7
3rbeJYoBLacEWqqDaKkTBmdQVuAuD8w78MM3KeFvCSm2iyyHMiOUqm1N2TGPX6U27hKKkSmQNwnF
SV3ybi7ViqqID2In103By6VX8qc64OCGcnTHmoSSXvVzFJrwTrKnhFUgOpNToxYPhWwBBKFY6igT
KJ4aiihtqaaUX+uqpcJiVEIq1lJ1kQwKQQV3dU1BViYEZzhj+2Aq9LKtUTHmo3oTVHF2awYrfsNt
lwLPoNIzM3GljGH/bvLtUwr2+DE1cyKlXLxX1IozUNDASb/Jq9x1GBrdcikro5KppEKlCcifiQq1
56BPC3+ndaeJm4rG557x/GdMvTobwEJSAYUOyL5b6wtaJudKTAdGCAZh4dK7CtturrodCQU6E/MM
HdH84gzmtsvacF3H3GRSk7FwiClnzFuVpdMqZwYrzeUJwebZLpN1Bri0GrRTnFNJJpWVw8YhGSuY
b7loiAGergQLvAIaD1dJm7zSKj9aOZnPQewlFpFgVd9objqUPKvqU1yoT4aJWoSoGWYLIqWQS59M
h09Y4bSkyQ2Sx7vFkFoZXjgQuwX4N66jxeNcacqhJq9h5ZTtG6C3HyltcVQyZkqUpvG6Sk3cCc7t
lrdXcSNt4WbSJJH+7cGeUldisjN6WpN1bZ08VDpBqoFmvOZGAJ06bfat3mCVoYZRgnsxo2VucvWg
k2rbhtqH6iytdTKiywVExlxouM4hBMSh+E7KmHmaHmcHPaCNj9V54UAE2IEkkqGr1sjvQNnchUM+
bsZYOgGmb6ji4QsK1ckXBgITKzPe1B1gmb51fkRGuNMDuholkT7HOJ4RqKLgVSVTBTIYg2m1sHJj
siFy2QyEr+nhehLytySGrao6x06msAorq/DHfOQxsMAvGEABspYPlyDLz6WXza9lJoVkLjNWgHHY
4ofi2nGIJEfhp6IdacrzXGGEtTNpeWCXRGe6JDS5BTSEBFFDMfYY5ijDfkXxly+UXsE5gRjL3SK+
hKk+Orl25Ew8KcZwDTJzO8/KCiKGTUDUktLWWvWat++hqdofnEGblo/xGIptHymHpq8ZvaczaR9g
FYUeUroPr91MKi0pf7aLoPC+SNHRzjGPRtFA+VUeqzDeU8beS+bs93V8Bdh/Gc3F4+jcgirx5QnW
/1DWG6UrQTRKLyYg11XvtDuFTCu4a8RZY9uOXTPsrsOUhl5b6SdIDpB/p85i7z6d4sD5Jkvssxt6
UBkJzm4511hlNI8l8kGuILVHZ22+yEH4ziKbDKIlykMj00OTIZ2zAmcnN1jIxCXtMow0liVOxNJC
xha22W2ZTKKLvhRLnkgR25ASmvt5SRqpGRvkoqfFJYYk1JqjIJakiCmAU23GdiVerRZpmJJA8m1f
DAs5BGvII4L3O0Igkh0BmDaOczNM1lojO6Ts5ZCmRg7MBxtSz8Oo1Nh74no8w1ADJhsFMmoiW+yt
AG5XlZTvqqE/I/ckvzFRcMeFb8PIeGl5ObEMOkG010LjSaC2Rzr/yF3n4XE76GN4EDJmgW7kEz+a
6s5peEOV6TrXaDdUWT+rROUFFbwI0UU/Jid775PpNnQIpnOrOJfT8GHHI/pNPogr/jLHIeO7yAal
FsZcaOQ+EO1mDEcrhRiFdYtmOqnNrS4IfZKqTTe1wvvfXm3/lA4Y7CT+9orlnL3HxX9DObB8lZ/e
HxXy7OJeVg2NCeTPElz7BVWAw+gIfK3B1oOd/V9LcFQDlOuYpxXt99YfvNWEIdk8R/+Ju/0zJbj8
XwkHSMg1+WXw/al/EA5gk0O41S8hNmqxrSru2kCGKh1n6WsT39TOPhQa7d4gfEGkh54GG3WyXrQQ
06lGz03U2g/Gk5syDa4TqJ4KPGTPqnmxwtTVRocXG1Y5JLatLBuf/WWsRjCyqgU8SIIlF4SUcMFd
L8drm+q/CSllGqPYoXhyzQoZNdO4Z0lRHmTUk8EoWPKy1DZCaYcWA+3RqD62jVQTAjA9tkLb6hbw
+kjbAqLnFJ3AqYKv05eEk1JJ9rEOcGCJPpl+SLZ8VQhEIWd0a7IsbglKsZP5qvXVRzG+yegvg66b
vVoHBwZFb6VnuykXwxI3hF2lS8WB1xK1rjrp/DNDFW0H5RwOPWFK1kUjvQXBIGftEuhCFDX6neg+
D+pXByh/Q7VrImAKSYLJSYQp2uqFOTSSSsdXSYwxSI4xk3zrmMO1JVFmHIZjRcKMQdJMT+JMHum3
hgSaxvzCSL9Cl+IbBCRm5jKtI7FGJrmmxY/TzpVrluLYOszKEwB0oxy9G338mKJVIgFHiydPNqst
C6zwPpWCTYnpeh5yXE+MZgyU1Jtam4+VrTBmrqzXRuXfJG1nXGJ3piLBX9mvZcrzoHZesfr6Izk9
Fnk9Bbk9LAbWOjk+slqQ/8cPG721BtyZ/GIV3LVq+DCNnxjJEWcdVKrPytlrReCaSbS3qDQqE0kj
KUKGk+86GQ0LhtcQwaUbpdNeKOxbRqHsioy5m7mEEllsE1DqGbtC9rQJf2q1BBgpRnUtO+cYkGxk
LxFHc8t9M5N6pCbf2LsP5jT5cWhcK0d/NoruHplA5uZqu61zR9y12JI8RmGH2plvNYKUvuNMRyQC
7wM7jjm6fc/yf7L3yWR918Ly+DY2QtkzKFpmlasAbNQqQAIzIoVpx4qQXHqjXIT3Cb0TEzp0M5i8
8RsvWhoZSRkeLUTwhnIeF71Nj/AmRoDTVwVSHHVR5QjkOZLqd8wDs9rxIZwgbxk6PdvYi6YnXdQ9
DTlbG1z0g9d26tOABChoU8VDYlG5CYmLr4EMRCer2WYQOrXGkOvXZYykQn8ch3xX8VQGNZ2wXh/Q
Tmww9riGRLbt3B2Im7jrJ+AE+PLbkIqG/SvOsc1Evb8yMPJpVs1EjIhn8NhDLI657bhRMbpNHQJL
yajDqm2kDDda7aOGnt5cAuitydVS3U+w0IehQM6Ou4ArEXfP6CyXfuKp4+wDq1zm9iwDsP3Fojmo
lbbRuvQUDao/tZ8N4uEwM/a51Pt1TXXtxFswiAfNmbe9vsTSt7pX99IxdiKindhZKelj2YE+m1Hm
07epLzMylnGMcO2nBp24sq1U8wmq5pF5yRakctVG61xZwI0kIQ0PnHa+o35GwL5H6yNeQDpKQqrS
R6YjvRpfBGCJlk8kOc2u1NZ7xmx+UD/q48RmIt4UGvhYA5allJ1zLIxkQVKI46VAHEj65Yp5JSkJ
uZt0CGSQG7v91HjWaHsdy9MF+Srpra+CiK7zmoraBsPaDuqTqFloo7Gx0p5VNhy3RHns4gVdwZcu
ioNWRtvCIgKpNoxzhUFwZnNjdfKqN6aTieanHKCYF7ELIgKxUVqeWIysZBhchZrexlI+5QVz47b3
IlvamrjLdLZ1jxhWOaeN8TXMMw9p6KaNd8MkYUSu7BO5wEfNzPZBg3o7aqVkrQtU0AVlzUTEqkS6
MS0S2CQe39nYk6hG4mk2+Yky+az3QBAhG9E6y5/lHp7kojq3fGrlVZdVqFg7YqDalcopMZkDIeQM
auz4cyJshM7tTjAAr/G1VTqsb/sHEVFUcM/sjTaU8Ws2SuTwtnd83J9jxQbKjaKt5g6a7hhGb3Ro
PBkhMZSjpI4suXjtKgNkpmoWkGALi2KxUxR1E5UPhuHQ0iRbsls39Sw9CCM5Rbp5TwnKW2fuc8Xe
tDU6VjXZJ5lPNvG6wQM/Q/jhGQKq298yY3JZPyD3DjYEkmuL+bWKfRl2RBFf5lje8Qqehjx+UaIE
dzjChp5ZbTMiKD9Du4WvlntaISBaDjOzbXYENj3kojeQsAtUHKdTod3NzncuI8BFyh4RyhU3JmmB
lP3NTFiaOCSz2EDiG/4/FKf/w2Q5P8tG9e+GXz69N+/pv//bfw+ks3ypn3IdVDcOYhg82b+SdH4W
j+YvOOOYnpqwbLQ/zm9Z0RjMDByiM02Ss343v9WQ/ViyiV71z0Zm/d+BCJQ4/CaDYNINDWbPS3H5
G4xlKHVKHKRp4EkBkkY5Gu46wxhcdWiPUzXfl1gzVrmDxSfEwJ2wAMcoGjxgbZ/Qg45vkxl9hlH4
xiBx1Vijn7JQcih88djCeEq48pqouFpYZBLgYGE8f7TYimURnRZobzwytXUEaZfcjnu11n1iutBd
qk9Tky1GUnR8xJggjlfdPA98qyETKSSec6p7j1CkEyaunketXFqlkSa5Z7nTovRbRr2zZR6xbnu6
WVw6gq7zpFwTH7SpYFKmafLE7sQdqoBOzfFMkmlNm6KmYzvSt9Vabe39EIV7Le7PPOvI6KtF8RMs
2h9tILNP7WbcuNFNRxrkMDPKIwH9KlX2OBc2lUFIAT6JVT9Nq5IpeDuy123BqgycbxW+7WGRHCkm
p/mQrw1krUqNS7pG4NvGrJAwB+vNuK14uZWUknwm+IDBDfux6Bpa+ZMqFJdj0MBJXoPO2jA+eQQA
Fu8U+0r6FVYbMnm6KvCzlrEcVSdK0FXhm2F/w3yxGVuMDCHKqXGRUM0Ww5+Uq2dnTJ3ttsOsHAqB
fIWPqAvHfdCoW0qK+elOb6ZsbS76rLwjms/puKfHXGefqavtJ8Dt7rNokm8LIs8DRMfyKNBFklcQ
dD/qJdVyrq3I1ZoCk85nYaXvA/WJLQXPshr7SZhdQf8dp1Y+5Hq9iYKB1zu/SEmEG0qrGO2yExbF
y1zDMCPHsJuQkZWgItm9Kmc9Nhav9eybg4Gvvmi3SQIATs+hi2kqE77YuiOhjDRQSUh+2dINkfnB
KIjDXJLu20B/loPouggiAouY1yWZ6h/Scf8Txgqi8fvb/fbta/5Ki/9qx8Vf+8shiU3YAlthm6ps
ygbSwZ+HJH8iawtlDFWhvHAyftthG4TCoOp2ftUt/pb1a6KEpFZx2H/92n3/qdQY49cl1u/gGhzQ
8vINWhSJyGL/oGnEbD4NQWpI3sIdZdhmwrHEklSqt5oyPcOvb1loDutqnWLJLIfrjbMCVUosb6Oa
1apyBw2zEltS13LZTRHDUHVMuDrTYL5LXhcn/yp96pnR39Tv+q65zEfkA9NbdQR5tU/XBSaZTyw0
NRpAZZeCv9SjDT5KQ9u1T12lnSbAT+aqD3YOQChBZujKkPzuHdgBYidj05ifesLUm2HVBuF83yPV
WLW3Ot6StXZ0NsoDEmboC/pXfW3up68IiUa1kQLPgkssuSnW1a/sXhovnduB+GapPpMPWm0y80zC
aqodY30TFYgCwscoc9NDvkX5SZdeVTtRbSFGORCINQ8BXDYc5+AlD3aGscdCxKKOTjpUNtqp9aRx
jZ8pIj8dWqcOW2Jt0HjmfgzXyToHwS5AsFPvtKuVbLPV9IIzTUm3mrGJFzZE9lky3e03xtF+nxEF
JD+AyfbDKZ6vOXQLI3jD54O6M9JczK6qc6EF3jhWTzV+n2t79jMefI61YrHdWTXmG8W9qPYJuJIg
eUtlEEsk5SXatp7fDetbLNmvDqIexXnRI2Qq24b5v/MlgwQi30t9iGqgbodKSn5IBq/mJK/TZA0j
bnZ03JsoQas1LegWWCrf0Uhdemu1a48Y5ntudzVui3h8d14I3wF1kc3+wJc2pF2nFb6xVjssjMq2
fcjZHBoFs4p0UykvCTlvwKgaA6wrNMnHpL5gEWMC02ffQcmwGrBpvBMquwNIJ/ElGU8cmcKPlGut
d8cBCRz4Bqm4KGgkmOirINMb0jI7Z6WsT2RJj6to3T1br9/S65VenQ5Rqemfd9bF0VbXBfjyqD1q
T7iHJZQCSNLP4OZ6aDKUCqvqJu2d1233Udsb9QapI/7QaHbhS+O4nhgIeXXlYiTAlvchHanjveqO
6KD7yu3vAvhgpGTcLfnF7zhFtb0gCwFNzQ1/GORoNXXVo3Qd0VhdxVuDrK1z7XMeeQXLvQm/7d1c
HZB6iu7mIOUJVnLjkc6AVK1Nye++YFdFLcl/mbtSh6zYIO70s3NHRsjCmThqvt/x2JAu7fFPUSwV
5YZ0ubn2+Pi/0cLgisHMdyFVQ3f34MXk+5Tn4GLs9Q/mTTIyqU1mrbmSfMejPwV9yW7FrteTeSeb
+8R0ifokwDh5TJlXVWsBpCzxjPNb/c505RtFq33VffFS/Mg/zNOSQ/DKVkpPXBQp6/wDxBhDZuHN
mxgt2A9IZeQwPR66vbRlPFC4xT6PPUiEOTpE0lr84TPaxvfSjuyH+YkHcl3tu2iFZockKu/V6G52
RlbJvAlYGLKj5gxpWTO5kDcC40aYkkdwhRUuH1qgct8dUb0QC/QXHeGMeJskTwWRHW+rbJ1rrnnf
Fhst3xbto8p13MtPVfQ9p2vPDI6lsSokP2JZH6+tN6wLgeZJzXHS1+yoKsUvm12aSWC4P/XP4i5o
Q6LkXjP7GN5TbQZECISr4SPcGA/jRveVtjzrDKnkOxFflPiQjb4U+1k0+Qh86g/iD/k1lHDodmiu
4xY8AcyQKN+YOKg/y3WFQoADWPFH26+Vxl/6z1s2rC3FIyOUbFf87gKyIe2awLePredoJTsggM68
n+yHZtrrB+TIOErLTRTuxABG+WFIkEFHK6w80PK+bHI4pK3dndjlWolnvaq1L4OXI8g73ObdpVUf
h/Qh1i6u01xUjs/kzmi69Z+vQv6negb1v8tBvf37v/5aify/TYPL1/lZmcD6ooHTiTRWCFD66+zf
/IU/QfRCSAVJg87iV/zN7F+Tmf5bpOBZloXG5jfyGwUbIfZay4RJIv+5VCfT4Cv9Tn4D5ERXLRnX
oqwZjIr59n7bvknkpnaCLCRmACGMvDqBahC+OkaGa5rR42pWs+dSV8FwRTcs3sQMJYNnV/NjZKmk
MJqbSHFu4xhDukYPb2Q2ygzZH0umCey5Vj26mDDN2BDOdrxO+aSW3OkFk0VV79bMxnxZEIAGmtjO
1f1oJBOWQDoZPSoJGBHwsuVe/1DKICRntT03Xc0IMFvXWv0QsrRG9axxUMzdle6G+UfNqkGquGZS
dIO1Obmx3K6V1lTczCYUr9Gc2re7fpcI6YmgVO05Yp4PLLjdZemwU1Suw3pQ9/E0To8oEHZk/26D
1txNznSGyDhxc1TvTJF31ci2ok5fJ5YVSpj4XaYCTucIS3WoAvNTjHacg3i+yaPNtRZaH7PQPUEo
n64DmMp4abSq9zvNWAtF3qbjjFk89yXIBWWJCy7Mr06VeUPcbQynGv2qyjLPkEKyMSGQ3bF8zUhG
1l97ma2D3hf1cxPrSr94tGkvLcklaL3kLRFurvEN6BGYWB3nXwizYqXL0W4Ym94dElXzepvqjYgh
aEwzVZcmxcNOkknhnEkxAS4RAoNGJr2zY5VLL7NgYofTreAIiuavSu8+qkz6YUyAzlAl8/r30G/Y
96JViv1i8amndnxMlFkcCcMqUN4XbzSWTIjb5jhrbbajwXpUFvd7UpFgvPjhu5n7Xl4s8otXfpyt
NUa+YQVGwJ+07ssK4rXCcHiqmk0812uB7T6qmicel3MTSfcZtnygK3SdevoIFgtlD9Z9wmAT2JVU
GUPLwMDA4D8Wb0WLRipm6C5sDOSpDLl8Vi0iTbsDSTP3yUILmLv42UJLY/dIfhaewBhoP6CzSEwZ
o22Ge3JehLOtQtxqjlWvW9AEqaCXL6EViAVboBcDKqbyoSr5IAUVYAMIBz2kg96UqJoy6+DAQKgX
GIKJfZVlYnkk6IdEwmFBscz3fckuIVlgCqWF+MCyg69p4YgrIzgYZYEvSAuGoV2ADLOjSOt2gTQU
C66BqQAELkN81HN5DXoJ/QdohyKPnyxYDwx/dzbsB721n4vFe6hr4tOCDpHm4hso2c2EGhFBj4D8
ksP9BCiRLGiJIGbBAax3mzJw0FHU1sb07EzKgqNYwBS6PbFyUL7rBVohLfgKjg5vCqtLCteCWQmj
U0gXgaVDQ4B9weX+ZS4wjNbovpwFjxEvoAyxIDMk4XgRMN1iUH6IuT0zBjoJ4pEaNLL3RSOfK12c
InO4dzIkzguTowkV8CuMNtkC+pIa4n1ZCB6wqsfX2DTkM+mGL3CaZheAzri1NUGi2pLCK3NADPXW
kumWlLiLXJhwh5lRPwSAja1PGLT6XZDla3Cjd/M4P+Q8skyHPE4Z1owFymYHIAlJV36UaWdWg4xl
qoWxAbykWygmrehRqsM1IRbvjti+FW/h2qzB/amIfQmenDfTPMQnc+GjzHK3L3UWLELpwRKb+CJk
q8c6ClfFnMGfkQzfwXE15JVJRuTcEE8FSApJrq5N53ihtKTgWjSU1mvJYiwDyCVaiC6QQlFayjmW
2ADeSwr4JQAAk9foCIqctzRrKOnyjGWqFUzknjMmcg0tvivtaT47Ztp3rkpcmmwJsgjomaw8R6qO
xiFW4cwbkbEpDeJOxRBs82T4mEi88Oo63BeldBRNk32D7SCMMh+oe0XrXJ2mtAkrBrdM0suQ40qx
tyzxvm3DzCFAqnaIon0UJ3WEwFOjjGHNQj/Ucj4M7U5PjMeSalHV8/iOTcIeVv8BvY6Kv7mE0wut
coROy2ltjKrz6ERzGr/Hi5muWmx1xWjcCnx2A347gBNIcFTjMOWmsxlQYrcqMnO5MHyO7ic5NC9l
G7+bE3OhDA1JOKfI5ZgHYjCH29hoeMxAMx6FFryQh/NVtv0GOwwdMrhbi/WQRB+pk2Wz5CGoC1Ey
5QQTvs3ufEUsxdsUCTLkZxarQ2k2q7AbPoy4MwFVo3OJoAS5UWY/j0hSvBTZ1SMkPc792MAxDItc
7WHAcpzeKUuA+iCzGuh6i4HsEq/OhvS7WQLX64h9OOSxAAQI+tK6W3B+ERHtatsTMktquxIS317A
GWAvXr+j4iLaw4I6S9Z7H4eZG9vEv1uMwrihi220RMOHZMQ3hmoTtUFsfLsEyEdLlLyaaw2JeNNX
zQraE+TNRzbM5ZpcUk1k3w7wI3brHaTnVqJtNR5SLdsYqfKOl2Q7E2dfzfJOtKyGA00tXSKE9kvO
XtYmvkQYmsSzhorwY+5J4IAwFlX2nv/xLcCiLpwhdkNlmLadU/B4OKg44+ScJ+yzca5ku3Gy8rc6
LOjaaSgIQvgeppluQpK+k9T8QlCt3UdEpXpFi8GxWwwvE63GqLx0XX2RVLU4x/EkuQBE5vUohbJn
q6q6TkU9roGqsOUXzUMxhFcCMGpEAo2AGxCeZdv4tKPmGTPPvolCduk8P+s0HsedrZLtNxg9OB05
rddhTwyMVpGg0HQJW2yFH9zpMa73ZNjL9DuF7Y9DiFqVWYfR38Qkrdn9HuIaRxFG71xlhVqm4l3t
1YuSh7d0EQcldvJsD+N2gsYDl8nYWRV0s1hLNgKmgOhxo8rEw0xN9Fzpzm4IjH0iKxCtHXRwMoN1
jjoA1o6G0tDsz2o5nCKCTYphIEQjLy5lbdsMffWnf/nr7KuZyQVMIThqyvyKXzCl17LOWk/7FCcm
Q3CAM2zLnzKdN8hwrrFNH9x14FjpJtVCPjmV9Gim5mPOuoroaEbd6nqEMdNF9pLxO9zGXvJCud1W
fUrwjl2ck54I33YIPvHYIvMLHghBsSFn2RayjFza9mDWGid5UGAkrdQaP75iZZuU5FI1sz5yGTNK
p4SHmKkYyPSdlnDNR02yD+VUwsNjvSbL1MouGHYQDn9KMnVPIOZmRvhaFfLnHCWtmzHRm9T2BTTm
BoDo8I+RYf3zDYVtZEh/eyh8/559di1d1h98D8vf+kvnpf4CTgkYCjPeJchtiXj4i/FB+cWhz+Yj
QpqmqvwhgYK/BKZFNm3gkuzXftt5aYZi6BaoSux0fNk/Y3xAj/6HzotlnkpoL19KM/6DvPNYstxI
s/S7zB45DuEQYzazuFrFDZmhNrCQ0Mqh8fTzgZUkk6yq7Gaz25plbcYVIzMyAhdw/OKc77Cjk/zg
33dejRGmFraiASQLwopAWHDDyXVemV5zmwk5bo2ZFuWNYmeI4HrMnAuGdzwIZh+vurR/bQB+LCOv
2zlkEyzNtoEeX+1M39+SunHqdUH6V0SsouUfRxa8q4R3xIrY2GOFXEdvTNjLw+30zA8QXlDpf3YN
2zfpg7DVu7VFM7DUIbnuRyMEJuNYPVkYkb6tUuuFnd9GGwXdlxlMKyuzYFH12WUxybuOsaCvnNde
uM81vEje7V2zlZ3FxLcMp30twB25FeRAaP+kPjIqiZXY41HYalYab9Og/jSNkB1XwCk8Gt4sg592
mdfvZyBbZJTEIQ2AYHFt873N5ypLEFUPb5HdvMYs6QrbPmWBJ/YQVABd0XUkibmXKZG7JidWFmhb
Xel7ooduEyfa4iu8Bgy7ySUEZ5xN+0Gr4NxUr9h7r3xDUm2H60aNV76fHTTHOAinv3b87spo2hfX
VuNR5e3J8vMrRTm+bnORrugfNnold3XL0z9245EwjXBhziHiGXqZVZTg9YCnHW7YitH/FrckZByj
wNgNeXlh2wEpRQMfR7FH/EFaa9KVi6pkhK6VClgAOelturHYzTVO+d71wSWsAfIARuvsJNiex2md
JPKYuUj4RNZvlWG8RvFwOTYpgn2GZKpo3kQ5bnhvA/SjmQQcQBznY+enT2OY3Zbz7QTQ0DAr4pda
dDtjv+tNncVhcWHC65JDdJM28m5Ex1PESFFyHM3RJF9E0uC0kONeUB1Gs/ak8TpUETmGYSfZR2b7
mVgCxPT4UpXya97nOepUFg+pZACYiq1LVqdBqNFmqoYtTn8aJ1AWOKHrg6fG56R3Vz1DMzex3irL
hEasVxXor/gYFRomeMpZMNJFcCHrgQE/m0+ml2b3Ie25RvdeiBXON0Y9hKui1O2tVYVXlHG3WVLN
PkDvUSNSVGAJJ55M/6COJeWl2iH/w3fY0pZiMV+7FlKYOaG01turYfS33ZxdSo7EU9OHNlbs/Jxo
4QWojKNlaofUCl9KgGf7ULgPIYGoKcGo9HXMGV2yUg0fnTwS4FNhOLfB5Kkt0l8E8B0ZqwAP+MyQ
/mn9dUQIq+ZQL2GyeGLc9DFjQyviWoeWHMgI4288kivRh5TEc7brFBFsMRL3qmpcnszKbbsdebk6
LJ96g8DIpL0GC7Uf6zRctnN6LDQQdkimpAHsCJclRzYHfS2NM6l4SAqJoK3mLNoqMY6FIJ0WhuDA
hoXE2rJz6dXmFFsrJM+WUhcKJxG3ypPnuiO7W/bRQyipdAkwZit6Nzi8RSsq4Y64XEK+PmMiqiKD
HN2J3EeqnOfBni7scLCWhN1iXrb9W3tO4R2z8lzgTQoGuUqq+gMj0L5vva2LEiCdY3wt+8DA7JQi
tGzQJCzapmKID3SKv9ASBCwIBI6z+s5t5NU4zOyHuO6vS1NcA7K/ydyoXUcZ2Fi9mWDkxVeZCaCa
HDsI3gorihXW/A1yTozyLVA9260oVk9xQ+L1JJA6eDnSqY5eraiIymzRS9kkP1Yq+VDI4td8OoAS
HLAgkX2apHaZJQxYhANYKcvlInP0sw+lljQHZG/gB4zOevDBEbmVvTeTZFvL+tNqNJroykZkGSvz
Bg37pZYjHjT60FlYSfbZ0zQv9THlXA0vTTmuIXidvEH7OvJBLqm1PlRoiaWjIZiM/eTc5Okn0sGn
wamiVabXt2FgXad9wfZgjB9Ji1xnMyHUb7j8hs6+oTwoJzhqpXlhIspbN2XwXDkj2zXaXyxJVySX
XzrxMK4KiyHc0BArGAqNUR8Nfyaa28YrV6gbNk4Z7jnIigt4LBlPE5ih3s4+Cby5tIUJ794K7RMw
9vYUlQW6rgSXV9MztrO6fhV1FKdVAsqzIhMPR9m2LkELFPg6FnViAvgfEJERZQqGK82XPGWs7S3E
VPS6+14Qh8zbaBE36iainzu3JWoUlYw3Ag7EqjOKvVANarpOgk1CC9U61t3QeG+FYqPVaChatK65
6ozoffbKxFPHCya5R7mM2nJMLweKXFaZ4yZtSLb2Qu21IvzMSYJdgILNKxBTxHb64oFv6QuWYBMA
GMr8HbqtZW8W3PHmuB0T7cI2cf/nDCn00tm5k7k3imTv92mJRNeVD8k0bgWvi4Yo9FWFnWRpt+2W
IJB7n9vH6YN1qsP8FSZxoNjStPykh/ZHZOv4JmFV0Eu6q1gNF1I3VkUxZ3u22zIFMd1ar2gk13VC
mEybnYIpwFc/3E1tsutT7WqYKdeeMPeej3mySDPYkhjxKMMk4bMaS64JtCdOvxRmBsfoKkw+XJu5
sZ+5JySqwEP4GiwbfGLQFapzGvpqq3LvXRj2rejjGOckkZ1heV82TAxCbdu12doFTwZC/G4gtpPI
wqm46aaIjG3SKOYPr2MsJ5t1R8pfyOypKgM2bWbD2sbg9Nem9ejndxMXEaHvswIaCZF+zsSeJ5S4
O8e8OYsYOXs12BHvyEGtSxW+tzpiRTrZN5KThjNFPa2qBqSxnsJVHAFf9Wu1xih0UoYUiz4S4aZP
zPmib4DpPAbonpe5JDXBLcDbJeO0i0JOBpc7Es9KMyFARS1rqIa49aGcR7LOvR87pwEuhm6He8/g
HNNA5rZJzC4cZ6zZbkn5WXPNrlrXPbhZuou0aJ1Cx1CuuAwGgoE0l2d2YGSsRLLtg+oQxLOWujzW
ggehrp4UYZi2472Xg7+0mEckHnIpXx2jIdyU49xyybVe1e9lAZUyqPDJ2fq6NdKjxstE972NbNjU
cSZm1cA6wCfsi8ev9s+8dHYm+tV0NIOla45fzXjEJ2kcLD+7bbBYVTaTD3JMMeBQFJXWIVXN5+AY
HFQMyK3yOVbq1HtilXftKs0saM70aXzHsBSgUFkhLCo3QLXO9H0gtIRxXYCmHxHDzQg+fRFmOvLG
6LGVxKDKjInP0PPQZeVnrBpKYxIhLMqWqt957nhlVNMxqPViA0B2D+aHO8zQLv2imzeL6qlwLE41
3W/Z+epHiesN1yaPbeiB9PPYjEb9QHgSQzCg6oxLXbxidQ6VQRuhDSZT+pIpfJ0VBr6tzAf3UCJ7
haens8cHtM3bd1ihd3IZJMTXlt0fMq9m/ZhgZQyGZ6gILsC9jLTIMVErEfr8oyrO14LTgjQg44L8
4NfBai8cmDrZGOBKyPLjoHAuKAfZeTIx6evt6CIIW5N5iYo3FsY920xe45pXtyi8y6iRr3mbXAW9
fIXKS00ylu9/fGN4V2T893vL/dvwf96KcsTjHTb/71/Ol+/+cFt494I9+x80qL+uBs0vOp0psk5J
N+HpAlXQtwbV+IJSGsUnO0PHMG2T3vDn1aDzha/oGIloRnH0G/yln3mizhch+B94hizknbSWf6RB
ZfT9dw0q3ABkohb/ngSxiXLq+wY1m5q46q14WgWpY208KOtmZ5DClyG7cdqD4SEIGqJwHyh55+vT
teNSE5T4ZIxO4zSRKZgIlOsI1Wt8ApJgTsXgmrPT5Zgeq/BBk9kD+v/iXFTxh1cIb5v049HW0zud
pCA2MoxfIX/GtTerWRit6ZmfrX0bsrs1IL9oIrs7zv3/tg6xPNPL4Y5MtXo3FE5HuZKcnSB7jQes
ez72P15IMJnA/F8OIwgjbnpEPoqcsYA+rUPFY7SzQjMwsYeUWouHyQaVqXv0uvWzndaMgVCiULgx
1CtUvczG9iNotBu3AVNJmUBkS33Spx75DIHqXYa0WxIFvQqlnhwMWn0IVCCHh4YtV5R2/CIGh0sw
9HiiUZkm4gwpHTPA2Dz2XbPRquiRD5qMuax460gdXvsBCe+JDBYJ//Raq72jx/6J3QviGOU+dhHY
dyMs110u7yhGVqHBpogrg8bT9Jx1mQ87nSjbYHLuAEE9Vy2DwMpB6SCDnW5r5OU24qBsLATW9NXM
oVwuGnCyU4SBvkl4kQVZcyLwolt2LQlJnZbHVMZQSd1EpTvDb/07DnCLeT8BLLyAKjEzbHCWDAFm
1kK/C+ehhKEAL8+0cTdC3es2HUll/ks8MGMfG3NlIyNTZnHZhVz91rKOZevo6zBQO+aHya5LsaST
SJhuGnB+uJsLm2bIl0tZ6xoZx519P2lUfwtV4RSqZ3d0GrWrMRVXsazID2jRcpXxcNe6zq2myqce
MzBit+aiiJIjD5e3dLUCiKsykd3QGvPrZMxns250DhFO/Z2HcjTK6r3yyguGqxexaj+myrrRUwfb
trlP9EetNl74He5h8F1SezvxggqyuNII8LiqIH4Ct3Ja7RP+Vv3VZKHm5vUG5xlg03JZ2dr0ZpdR
cBS1Ls+WXw+3vIY+BrjilkssTWE89hIFYVPp2VWuacNt57GBZpMED6ffQ5W+rsmfaI1iQ3qHfbZ4
SDLKry1JBJQxZUIkZMS0QJ56f2JuSUj5oUOVVz6C1t2jKT8wlmBDXSJYMnpr4Sfmyg947WG3Siwo
rziyAkR5iPGyID/HGL1oQ95Kz6ae71dYUHaDS1bgGBAzRazkdJHj6ggtfAmN2ri9Nxy7tizWzeQ6
JCa3GWkVmE/cGmWUNbLOjclYfK7F8NyY8d6JnLXKxnc2RsayF9jxEifuNjhzrcMUpawJDaG/eE1U
wiZHcdeNBC+N9Ql4PEIbHcE0tCCsSpjgU1p4RyOQg1joQ9ITtEBgxHXL/nLv6Zn8NFgOXni6Euky
dejLRaBsYym8XOJWMjxyDeqJUECv806Ooi5g7hgurGB6jkURLcMqPrgtD7mTEUwfhc6JdiBftrj1
OS6jPRnVq4wU01ywV2tNQYhMmO5DBuprdvti10xsQZjP+4fSFZ9pb6uNjYrJIV0jGpttEJr+EXqS
tuMN3izx7F3bdfjRy/EQpeE6zExkfv6F8r2zUrm76E1+gJGSM1DefWlVOco4BRepTRGoG/nwQrN4
9nlQw8m9LUz3jmHkOYQFjGd7YxPFHg64ueKmotdwdRNfNv6+FGuo3nT5Bs7/PKDwEaHaigE4wwVr
FE/aTGdrXPeo5/aFNNtNYhMQMaCrjC1AYxEgwcp6DfvxiY31xsQ4x+3wFrb1fZBRHGvTtrXVE0R5
dv1xdGf56rJtmhSEoF6vJgsIYWGoYKO8jglO7+6Njr13iyCTc/KK7dc7qsZ3U9JyMr9gAFS22oKm
5Sp0s+e2xQaVs2CGoBb063rk8R6yiEWWCUG4E8PDFGcFYhGtB71G2ViK6KB1vDGEw1KXawkjoK9v
ChURFWr1d2VeGqskwcSfjgVmPJjJfo4C0R+eVAmAoKq8c6M5HIVCWashq2sMZ6ODS6mJt2hiCnK9
1cFjl0MzeEiIK93wFnHNZRxYWAJtjVx3CaQ6wU6Wj85VZEGLyDJIiEnM8LYa5pCK8qlDzD46SX20
srJ6+p9euP3i1TGpm36wXYiCNn1/+beFXvO3+bZukF+AIqHlsqjpsMTMoKNfOUueQy01m27mvQJf
+bWag8mEkZtC0BESifiv1ZzN+sI0qePsWTWms774AyZv0/m90AvOksGPhx9ZUMzJn6q973w6Gc7Z
0ZwsuZLtlGF/BuJnwcNoRgy7QUJO2+yD1axsRDUZFVuGv/GSUw+eUr+rA2iRiDUMIBv2TNsYyCRY
ajYEjkr10eOo2lmOMK/87DhdlxVfMGd4R5NFe3r09yhEtl5bQbzB6beoZ+RHUhHOg5NbkeAaICsD
DNKbQLnJ7btAfv1kxTpy7IZIWibeY54h9iA4KZ+nIa7yP7K+/4qGBlWKRqfY3QWlvmaE6wAu8w0g
P+rDAv5Ikl93jg2vONpsVam/SJhLx5MMa8RoUcNLqoeQYWjGcppQ7YLIcEID355ir9pWX0WdvxpJ
yBzBwE/eaKu2ERYsXFLp/Nh9aEMSiMmvW4QaRbIIDqMtvFUaqGuZN8cwdB99ZGCLYoSOk6dOe7Y6
ZFaOkb2NXXIOdMJOUL8dbehSG+p9VszAmZqanLvc7+VJKffQxO2W3ZZ1mTXMx3TvgwC0FlYJrZ+0
K74162A3hEZRtLhMPfehppmcsRELTFDLHvQbAVndwfPldZdChg0xmi8Sm+lZzlQ1kSyop0EPlhGL
kbXPxmYBTpZRgSInN+bf3cMBm520g/2cOSpcB5w061TBw488WOMEPW0ah0o/btx97sXDvsFhtB4k
O+cSZtdqjpmqlXMOBAOGOi1ezZA5k5U9WrkmEAxEr6I070zb29a9vpq1NAhrWYQFPSsArEXs6nYV
X6ZaH3ZOho49NtfGkH2lDkSSI5j3slAwJvTaIzOEfPCWykLegAwgCGksypkk323g6I2Ei1jHHC8w
yrd1xTJsoazwmI31IefuN8fUWnhMiOzBP+jQV2la17Vv7GOimZUgRgXdIkqcI9lYu7ABSMzww6nz
dSIqaAa+lJsBF2yv2tvOGraQcO6nCaBsOhONCaFhtm7q2apyFEuCqbmLI8TbkIYAHt63YehtSClb
WxPuZwm6MtwMJZ+W2SNAClz31ghQ1PcQB6MAzn7RXRsm1igfA4hRB7fFBF0xE7cyEwwidTYKiVUy
Ow+YL/bqoUxNCpLab18Mp63XXdDvdJ9qsYEqvBgD8zJKZifDILgX7ODZSl2x7kv9aQAuCH3rDBsB
25RRbzu3fyynECqrO9GDYMmNJ5Q2Y/1WmW23TLq+W0wNGateMj6aDmWK5OKvCHa58wmBTpbgfzwU
zEXGZH449H60mQTTtQLZZSPCU2KT1eA4ULFYa+rL0p/kV63iXis866teVhgm9Ja8iZziwyHuHOpL
qmjGhmxaZyHHRDXnsKoKK0Aac59HoYWMYY5trchvNeFisikbdpIQUs8O6D1qcdMS/TrU5skQvGtd
I7uemgrRaZUTqSMUXnutmGmn07qNo0+ELLD/o1sSPW70UTpPU2yjaac/IBSsYmoJlmqFDrbdQF4L
ljiLrp2wUHR6ScDYhfhSNK20j6qIANjGj2kjlkMDQdaSu45PFgXn1pLa3aixDAYCzr4HmWPYhiXC
da/n2lR4zYLmUk/aeJF2A7WhGD5Nu773dP8GStdF5yMAbOvss0vEfeaV+zovN2GcJWQJ5NCRKfP4
lBvmZwCKX6SW0Qu6NTrS5jQO1UNSFbcjo0Y86BTeTush8q0iHDZdX11J1j1H16+zg9f27z3x3RU5
BruBge271nQD6b3uJdTtYJN1oeTpqYoL9h1ElQYG8DVE/Hqvy5UdspwiLahe8UU2IjOCyZphTP8l
xcu/kjDil+rFYBbzg+qFsrX5+Pcgaubv8618IYwGOYQFgBE5goVJ7ZfyBX4k4ymCAcBLm7qYsTa/
li/kbZr8JdMh5YYq5dfyhcAA19RxJRNxg48MS9wfKF9s++/UEobOaEuaAgUGxH2DGur7YVQtvI5O
Y/JWVmjcGAN5zfFsMqsYM7DqS1ehkKuxh+zddATcuLZ/A/QOldJIKEVoVBcmYsTtZKb0CwkuD8bV
W6RhD12PL7SuhgtDw8XW8/Y22SYkSXsDi/sw+clWufPotER07qXxc9A5e0GSbzhx6g+1ezKb9qxa
/ZRNKUYjyoQYVzGJ8a+ONHY1Ws6OiM4FSJfDMDtzfbDAAaGJdWccnIb2DOHcTk9NVnbdSkXtIXXt
dYjqb6DrhvO+gm+3cUR4G0EBCBO1921zWej5zonGbZBPr00jCOgxaVoS1oBmjtBOuusiocefkmvY
ZwvpqFnI1S0Kx9wotI19qu/Cul7MicNp7qylmpjhdSsbsxsuAbTs9jHg7efl3bmiAszz6KtRA5HS
DcxVbPS0C63w3Q838udQcFabFyhqV4nND+HL/jmfGSZmyBrYm9toOQTLKnf2qC8Xeh+OSzuxqlWe
uF+nkePaneZE0gLlXy7kuRVeVm2g14jV5HuiXLeSz9qpjTdiIUiTy3QW+BMJBqkUVx2r1eU0g878
tjzzSr8U6Ag0In0cBWXW9a8hg6YkDnOQhnFkM9vTXvM4wACFWgBvI148+zxNoGIGvG5E6B195QlG
liOqrglMS55BcsibceEW/lswsCgRNT4fEYEIRBgyGMF14HcbBOU7Q3+uRE3F4gcHkUFw8RLRU43a
a1Ienu2QvtVnrZmPvrZBnB+udKerl03hnSSz0CUFkrWEuYNwfWabMrVY9Wy2nj20tXkDS0zkoHzc
kQ/ZmqW7SNbbBQ8rkaVx9uQEjdppnoYRihLSJUQA2maN/7tk2eaIEbwvrejC78wbVqMxGxq5QSpJ
orXFjkJLw2xpl+Wnq2MwTNhjk6XI6JD1zV3JK1kX7f1k+ntu4DOziEtfUH465Y0C3vnT/mop3TwH
dC+GpUUleUxgnqHkoy+IVrYB8zNlr10mA8VTQn9bZLtSxGd6IrrsClegzyqVm9i472duIPepxJWv
EJIjh0oU+lgprWRvYgY0gfLwbMQw8McwOHuIiSMAbEzn2MkKKo5q1EguV7cVpwC5SzVeTZXu45x5
cqEodD23vnKtftv2znuh9du4Ca+EyUiPILp1HroH06nfR718zfSB7iZuu60n2YnNC5a4fo8D3UWw
ofsLVXMXao474vRGPBvWLPQybR6vuuWd51UGDBosLiQglXxEWk/dD21agCQi2RzFBI3MRZm6pBrl
7c6Txd7WgyfDKtpN3ioXb1l7Aia2YaZ8FSHCtd1xL4cuJxAJeJ7WmPoir71pmXdU/oT2ZQ/l1LUH
DuSHzMzeYS2zfdN3jYuTNUrFWrI5HjzzrgBJ5xTia1E0l4b09qI1HmLXPkRUy7k1gQQqg10iTLTX
4DJTpW1NxfAFAIm9ADr94Ck2oHYCIaZp5aONePLRtMLqXmvr8oa9BfenKstNiSLUZWiUYLEzbQzG
WeUU6ykbrupMvNYTMzAn8F6A7n5E0r3jFL6pgeRbXbeepEAtZhE2Dr8SI6PVlduYC7UQZn8/2EW5
MEi+QPyLD3UAhCfq/sKgNzODdOaUHazIex7K5IZcVdQa9q4pskNrNUdbxpewZY4VbmQ/gjwRAjlx
2tMgKNACZGkKaILuBSAr1YdLBEa2HIvu1hnk7TgUR6qcXeQUrzAcl0IZX5OYwpCr9q5FDQD19miP
8U4jQXEaZjdx2McHNgUnK0e9pQTOESOeBmJSCLyP8xCrqULU0JnNyU/Lnnt+urbFQN0FGI1em3If
sMCTW7kPzMxvhqqTB45/FimerFnxN3flaPZX7SAXMooiVOzxrWuQaAKWnNWGIRDByY/O8z8S2qLG
qf1FaXQtCAR3xzb6Lujtq8ooDlYH9Cz04lM1pxiWA0ddWLI8zRmaahrNa5k1b3YgU5Y27FnK2L/2
LfstJuo3iIVxbFrna+2Dnql9+dWE30brimogRxOAnnw498ggyGp2bmSIqHkkKAZvFbK7EnKQ65b2
yhSGuQU29EDgxiHtp/faMDiDUjJiCjwSdTldh4KNE6MSVqtmnGwss9+3NR5WtOM3XlTcWlWzQzai
naZesNTHTkVgDIoYoBRD4e5BHX0i/EpQgWAYM8fiEhJXsZUa2hsZXfelB3U/JEXZRuCfjmAtFGZ6
0K6RSxtdh5V6ShPrpOfIrwQjSlPxFE50uBwtiDMLTfNoZwptqUd0NPzq6Q2AeSSKk3NftVmHgB8z
ldnUz/DQWNvadMTIQgKDYWpl5qyjo/ckI30NwtcCrb27I7f7Fmz0VpvqdWQRtqZ1CjO0rm+8AAll
ZB+dUJwtmvSlOVuWx7nXcOUB+cK0DCQs5ja/7IeJ7IBJ35JeLhe94T2XFTTqvNYOejTeQZK3t0Y5
HCXViJMTQAPkAzNCDeaOeIuV56ByiYuamZCCpTvm9lFTnHORlhz7kmVU0ARvdV3upn56CZV/raz0
kRAyWBl2gFnfJupaV+WDyjm1OTgYP4fYXytV36ppfLWU3992EQI9B4liFhC93bnJ175nFRUY/Wvc
pWgU9Bu2eXJR28xVq2hcp6BZsbAM9sKpsJo5hYtOs1+2oYVMgCCEU1aBzQU/z+HYuI/4fi5l1LFy
YWFod0QEaTwWRCl0Ft1lZG5T2wP5KfdGgMq8xNGmRtSeJtNsfAU3UksOnYmAXHWmvTQY0HgmRY2R
DutEjnDwTB2Puwt+Ltc7bzXSSbZjeUfk0WrKjLVZlltwTivLinDvRNdor752gbpiF8zb3tyGZrqf
oHvZYbzlV53FDLdmGnDoclj5QLh3xpxHG7ttdo3Ea9ugtmOy4udrG6nJ3qxIMi45V1xRbK0mu4s4
djVJ81qnHEhRBlpnYG/qiGCjTWV/TI0WZpuC+Kua4prHOdrDJww42p1yNUbDhWKUt4ir8E0z5MpP
4leKY2IKGzxUTE+URpQ6dFStGk9lZIz4mKxXRSb6UieBefE/vnfTBXlljHp/1Ljdo2avyyj9R7p2
/uK3Tk3/gi8YcQ4CgBkQatF0/aJr53+5tmfBE4WCrTMD/rVTsxgwW+BHvsnXv+/U6OCEnL/jT2L4
P9Sp6fL3sgGUCwyZYacg97KENfeE33dqLWUOdqVyAJzL8nXIzxoRV7kWojfzh2ppTe5lR7XqwBNw
ZHUuGyp1OyW7qe4WbY22vWxOLW7PiuyIetL3A8Q2YQ7Xsosfet3Z+QkUNRygAtAHJPglTkNAdP0W
05cenplyrxyI/aKsbZge49HhvHfvGDZf0FmsTD1f157DitAnBlE+amkB9YwpX0m+8Tg4i9R7MfuB
F6Vo3ss4OgiOm4WJTWTokoSn4cC+TO71nok4gb3ItZK1lWJrrd2rCN+yk184ebZqHPuWt91LUEE/
BwvV4nlqPeujoxNR5F+KPrlgSAZjWa5dM3iSRbHCz0xaPTGey+onm4lIb2aionvMYk5gXZrrOB9W
IigOHC5VGxwqLmnAOBzA0qVRvvse7CXdvho08tXHaGOjXpumpepHONTa1tX9e+pFF5hI2Rgne0DD
pTLcQFwuoAwksxvhs2kkG9v2ViVx7mW78cHVNxdjB1IeT5MNbkODMOWBaU6H6ILP+ZDYt+QCbQwX
LisUy2Uhjp1nnKu+fcrLGxNldgiMOcXYiBLYIehaqxfJ2A/7oZYzgELutcKgQDAuUg3+fWG+umm8
y/0p2osYul9KOBiJKw+InFrYOOYhytAwSbav/yUHzr+QRGkWANnkXOPu58HnpJjJbP98ZnT4SIOX
7uV7vdI//A7fziCT6GIBvEC6YJWYx/xyBJlfbEoxk0PIY9Pk8oWfTyCgxWj1YSDPpGHPkmiafhYu
kSBJ2ghBICDAHYN9xh+ZFaGF4oT5DW3pd7/475gGjt8WpKWTfCwJHVur0dnXXb+pZXbCB7JULk5z
Wb8w8tqnvnMykRFPHWj8SFvoZXqJpNAI4JkxARYEppf9+EnQ0zrr4ts+n5Zs1z6hjB1CNM5ww9p9
2OUY5OV6slH5J81DLqM9LHsQtPGZoNMl8stF3wZ7J3DWlRg3XqUvBqaw7bzqtfuLtKNFJz89ZQtF
rs4tCxG1xP2Iwja6GAbs6VqB+AI75V3cp6S9Qurv45tYgwKMoILGCtJ+hdAmeRzxr0zRRQ21UbMb
Hpx+k8aVt8ontiaDgkQaDP4VqtI2LI5aREyP2STo6fU+uUdnQtQBqYAri/Wf1RMFDJ4qjZod1s7X
MEfI7wGGqVSzIUwPUVZAGWAtzfoyKp419tkziRRFRcESRJAiRybvU9sEV1ZNaq+RRh+a3+yqpjoy
prjLbTAEQWs+uvYp0gkLxPi+425ejFm9xUwPYqA9Ypgj0E0BEYBHoxjIhbfaRDoUeJaybxZuJ45E
Fiz9sRgRWZvrfK7qkRQlAVTpEMYO1XjZXszK/b5m3Vavp8ZDdnqZVBxUTcKBlayMYtomANQZei2N
5K4bv7pAgqKuW6WlGJB8dAhMcTazmcqnYhtZzk2X2uAsAlyGXI/S8U59dyvz8dgx/dGG9FSqc8ys
y2WrkQ33Xf7Vy4/d9IiSeB82r4ljg1QOl5ogBRBNVZE/hnzDrLbh2ML1SulaiJjz+SMOH63A6Wzg
wAj81zoz9hnM6T5g1dfDR3jCOUa3fVVzMauZ0f+ZoMxPkrtAZ8GXKWCfzOSYPbXbf5XT8n+jGA0+
itVL87L+yfl33X6o8eajbsnX/HnAPH/1iuDA5g4gYxM14x/9Qz/+Rt88h3dj+fF//9fLexblq6hu
VPTWfH96/jKrd35PBf3pR/vpR/rRd0pf+Mnbd/4JCSjG4UiFE8+gnVEX512KZ+rblw3rC8Eb9pyU
K7EEQgr9/sP80bX48a/5t4v64z/zm1/gjbYSK9zNRxAV+feXQrf+nZfgd9/hN5eAlCoqaIlW1uLd
QVH520tA/jC1sAvLz3ElEcTzq+67m+Wf3Q4//vX+8CX4p3fD36r/Ge//m1fwf+BWYJli8aK0TWE6
NBS/vQ7OF3A+AA11T9dxl85f/mtdh5+fCn62P3spWDBhnpWGIKkMN67Dxui3t4Rp2nP7YdiGIahl
/mqX4m+3hE2P9mdvCc8Ba+nwXFDs/fT4//Y66AYqCRRwtmVwgFAM/bVuiW+Pxu+r0//Ao8Hx5+j2
7Aj1oH3+7tGQXwjewNoEaovr8Zc9Itw//Vz8hC61DNa1NoIvLsnfPRcO8wMJFNqQ0pV/2SMC5vWf
fTQkPn/uex1bhE1L4tCNfP9ocKU86QB5heLB9OO/7cX5b701/vQtgTFEclTO2LhZmTh/5t9fBxC5
c+flUVqAg/vpy3/FI2LWBPy5o5LXI+8MXpEUU9/eCb+9DtQXAh4eioVvYsy/4nVw/xNeGa4rpUk8
Ac4eMWszfnM/gMdgYMAhOlt/5pfrX/OVYf9/5s5myWkjiOPvkgdQWZb1sYdQRaAqBJaQWlLcx1gF
wvbuljbmwClc8gJ5jNxzSuVk3otfj0ayZA1rL63DnCjWuzNWqz//8+8edcgghYCfUjBDn6DRpEt9
fUhRl4JLmGh7yxjf6OQeXlaptos0Ysw17QoZN8QCEGc43r4cgGcWZJRpU31kRXApRJtVxnmjqoci
8XuyCBhQObGxSGbwsY9Mg/u6ZuSVF5Q0nLKEZhedHKRXT+cqeedzeOlcV8LNEwnUrqFKxBFeg0jB
/cEcfNkGxSBdJRFfLQdJKDlQSTJXUfVNgxZOBs8TMRx22bik4FyES20UdiF0Phh4pA9d2tiXgyC4
F2TXZFqJYLuYTVj6cDANdTbFtSsA2HRlkCm4SqIvCpwpVEgB3cmq8CHBeUuqoCKhK04dPulQSTnl
yzhZ5J9R2OAoQJphEj7IoG1mjS2GZxvNC1LYBtRZWqQ58ASNEMkCNfQVIos4i8U2SCOIofbjsGzD
HU1PIAeqSkDKQ3jsiyGOZhzMAc8xds1ePBSsi0jUhScaASYzy3nrOMwxMsXpOGAl7WKIntOuwHyl
Q2TUOUQeZfC/ya0XkMTJolmwrxALeAy4jQJaOZVnyGmlnG/q0gjCJyGB1p15O7X9SBQF1TnjQ+y0
B8ujD8tFdOFTagOdKOTWMuYepo6iMhsVGyDYOUUZyAyTGeXjsERBjoPaMsCN0R1MzS8ATrQiAYAB
cCCG4isAcsUj9A0ljhhjuSgAsiFDXlCZhCYS5zCapE8VSIWoMC8gHmMtQFJDOeQRlGWKUMQOjg2I
E5ocDlYygSgE0p9RczcQzJEo4F9Qp8NzyLlELURRuJxC7S0wjXTBbRcxeZNthB6qxDwio0ozqCZ4
VnxGcCW5M40JcisSJ163swzR/b6LWERyKSLQBFVYkDlmZxrzCeqv7HCVegPb90UBzyhOJPfKMRFL
JgosgHSicNqqcpgkFYC1CafjIJnHzIAkghhAnOIqGVrmbIEWVix11jEBoC1gFeBlTL/3+OwPAgU+
hI5jueumiSshyqFQA7lU5IAvJFfSlJkxNmLoJZIIH0FdgsPEqyKo0AKo0wd1ug0cFQPQQhjx1F+E
FMoSTv04DJPh24FKIVOTRRgVB+oAfAkelcwBq4baIKejKRwJ0KBcgInQlKHzkwt1FoE+QAGRmXpF
Qdou3NN+yMgjJrHzU0SBrBjFEq4o1EqBi5DUkdnxQh/y0GaQFF6Uip3IMZ8HJ4rGRejLUIyD+6BI
nvGWHtoMdBECBrpwAfKPqwjOOho5FBPoA4gEZG5MI/Yw6+aROBD692fIKsQz0M5LjGYiPPjsD3oA
oD2vO8UG7MSlgZfIwHAWzE6CWceF59DDg/UScl+gDqQRj8i8KomSoBKWLdV3mAtOB9NGH6wHCTKb
Up9viD4A9Qh5UMZvDZSBJiywnxnUoZzRf+jM+cpwxglIR2V+8r7arCyJuSrvfDTmb/1CS2wdf+44
u7+sfvxBiLmDXxROc7N3aYnT8v9HA3qSJdX2PmxJtnYf9+fuAcdbD/Zqn6r94bOqrE399j3joIWz
7b7mr2YLBXr/58p8+b86OY/N0koP325Ez+6M4r7NnpodrTDHbXidnxFamnaLn+ubZfXlL9OuJC+j
20AO77UbPN//vTZLeYaTMgNxm2C/pn3o9GbC0NA+3P7fck2v0hmbTfBkl/t/Pu4/X5/WPS471T/a
y/3nendbnn60DIRRK8dXG1OdMyVIcArtXg+8O7fzPt9nwlc3t2f5C27k1D8aV1EZ27V7+q3JyaJW
kq8N1xLW5u6PM1RSEgH1fg+ahal8ca8fNrpKudsbU5v1/r/zzFuAS60s35jNeuD0XTUzgRZeVe98
K0+gAI83zEC+Ltunt4mDbWYXQu4EEtlK4G9X6q0+ga08Ke+qO8/SpIbaL/7SrG6ufV8bzE27NiO2
lsxvaxfqyWSC6PmT2XysxktLm5r2e1/uVp88Islj/dJXpb16vV3oIBIh9Wu/9wvc6eao+9lBkRNY
5m91WW18Ep/ANv25qvvuE5jnY6bE1Wa33niUUWAyreRfvat9K09gQ5fVdmk++cQ+iQ3t7nyOfIpU
+unNsvSJWwBarbjvvTVTGUxfMDHbG4OEN6/94r/v1rutx5PLkYl67XsualHK5NRAF+Xyl1V5az54
PK5Q9LVieb6rt2S27ULW4x6Yo9rVO8l8M2n28my025495uLeN+MDOLp24zHs0bYR+/5siOnIb7zd
lKZ+9BUAAP//</cx:binary>
              </cx:geoCache>
            </cx:geography>
          </cx:layoutPr>
        </cx:series>
      </cx:plotAreaRegion>
    </cx:plotArea>
    <cx:legend pos="r" align="min" overlay="0">
      <cx:txPr>
        <a:bodyPr spcFirstLastPara="1" vertOverflow="ellipsis" horzOverflow="overflow" wrap="square" lIns="0" tIns="0" rIns="0" bIns="0" anchor="ctr" anchorCtr="1"/>
        <a:lstStyle/>
        <a:p>
          <a:pPr algn="ctr" rtl="0">
            <a:defRPr sz="1100"/>
          </a:pPr>
          <a:endParaRPr lang="en-US" sz="1100" b="0" i="0" u="none" strike="noStrike" baseline="0">
            <a:solidFill>
              <a:sysClr val="windowText" lastClr="000000">
                <a:lumMod val="65000"/>
                <a:lumOff val="35000"/>
              </a:sysClr>
            </a:solidFill>
            <a:latin typeface="Calibri" panose="020F0502020204030204"/>
          </a:endParaRPr>
        </a:p>
      </cx:txPr>
    </cx:legend>
  </cx:chart>
  <cx:spPr>
    <a:solidFill>
      <a:schemeClr val="bg1"/>
    </a:solidFill>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olorStr">
        <cx:f>_xlchart.v5.13</cx:f>
        <cx:nf>_xlchart.v5.11</cx:nf>
      </cx:strDim>
      <cx:strDim type="cat">
        <cx:f>_xlchart.v5.10</cx:f>
        <cx:nf>_xlchart.v5.9</cx:nf>
      </cx:strDim>
    </cx:data>
  </cx:chartData>
  <cx:chart>
    <cx:plotArea>
      <cx:plotAreaRegion>
        <cx:plotSurface>
          <cx:spPr>
            <a:noFill/>
          </cx:spPr>
        </cx:plotSurface>
        <cx:series layoutId="regionMap" uniqueId="{EDBF0425-BB13-4354-903F-3DBA29F7371C}">
          <cx:tx>
            <cx:txData>
              <cx:f>_xlchart.v5.12</cx:f>
              <cx:v>AAR</cx:v>
            </cx:txData>
          </cx:tx>
          <cx:spPr>
            <a:solidFill>
              <a:srgbClr val="A27B00"/>
            </a:solidFill>
          </cx:spPr>
          <cx:dataId val="0"/>
          <cx:layoutPr>
            <cx:regionLabelLayout val="none"/>
            <cx:geography cultureLanguage="en-US" cultureRegion="LV" attribution="Powered by Bing">
              <cx:geoCache provider="{E9337A44-BEBE-4D9F-B70C-5C5E7DAFC167}">
                <cx:binary>7H3JjuQ40uarFPI8iiIpcVGjq4Gm5Ht47BG5XASPJSVKpPb9NH2ZF+gnmHPf5/RjTtnvNeaxZYRn
ZHVWZwcGExigComkRDmlj2b22Wck889X/Z+u9M2m/KU3Oq3+dNX/9i6q6/xPv/5aXUU3ZlPtGXVV
ZlX2ud67ysyv2efP6urm1+ty06k0/JUg7Px6FW3K+qZ/95c/w9PCm2w/u9rUKkuPm5tyOLmpGl1X
v3PtxUu/XGVNWm+7h/Ck397tb+pWbd79srk2KvVVVZfqqsa/vZMb3Ta/pFm7ua7e/XKT1qoezob8
5rd3z+5898uvuz/zzZB+0TDqurmGvpTvIUowRZwwGwubuu9+0Vka3l8mfM8WtuO4lDqOY99evvvp
g42B7ttBqd8bze1YNtfX5U1VwSvd/vnY7dnAH1u/8z1UlXl3X8rLtiPfv7h91V+fI/GXP+80wMvv
tDwBa/dL/atLP4rVyZe/jzdJelP95/Fie4AVQpy6QnDmUnsXL4JtaEVYYCEczh/AucPrYWC/rJtU
Xal8o2EWPdzy0mx6Gb/vPGYHz+/c9Sbw/UcIJvofM0K253IuXM4cBznEZTtG6OxhQgQSDmUOQcIV
Dz99D6r6/cF8B8PbXruQ3Ta+AYQuAJsqV/o/6yodxB0O5mdjQp/bHd5jCAnkIpcTFyEbEHzqJ39o
OC/j9KTrDlhPrrwBxP7ahP/8n9ebJty0m1fwm3TPdcB+MEIOswXj5Dl+bA9iHMcuAMgYv7XAp/j5
t+P6V/PpZQCf9t1B8OmltwChGpNy0yT6lQIfcTlmjouZ6xK84yPpnu1ghjkVDvhKitlzA/zr49Ae
2n882j3tuwPg00tvAEDvy9+rV+GY2IXwRbkA8AhG30DnAFcRYJiEOcwRzgNEd+HNu6nU77rxl83u
vtsOYPetbwCr5Ze/J5vLrUt6DZJpM+EybNuPxvQ0KaB7ABfhHFFIDmyIe88BezKyn6OZ333QDqjf
ve8NwPxX/c9/JNWrpBJ8z8GYOLZjC062rOZ5SOR7GPIImAEYEQRJxw7Kf9XNdlwP0P8Bd/rQcQfF
xwe+AdS+/PfrzT//9+u4UvCglCDXZci1+Q4NdfZsmyFHYMLIPaRPaczdsNRPZn8vP2UHzZdvegPQ
rsovf6v065BUtocIdbiwGRge/yZQgsHajouA+2DM7uLoU3RX5eZ2YH/cJL/23EHx64U3gJzcNFXy
GrkFJA+cO0Q4NiPcBZb63JGCUXLGbcrAzVIqthLbU9juhvXQ9uN+9KHfDmQPzW8AsFmjL29eKfSB
PuYQUDwfIXlKcEBkA/+KQWdzbNehNn5A546R3o/rofHHIXvsuIPZY/sbAO1pTns3zV/6Pn9QpQbG
6SJbOIyDBEMIg+xuBy8HnCIVrg1CNRM7VOXHhvRyGvG07w5qTy/9JHDPReyn+vz/1y2+1lZuEXq5
7PLipR+V6311k7bqOmnK8ca8lnYhIF2iICwRWxCYn0+nL96zXQy1FZu4hEDsByL+NEDMyuxS/fN/
/K7g/PLk/dpzZ+p+vfCTE3entvJ/pdpy1iSN2bxGFrz1/Tam3HYEs3dRs4GsQVaEKAAG1TEXFMWn
qN2O6t/QLR767SD20PwG8PKzy5vXkgi36iAC/Z3d8+OnZmbvYRskKIKBYDsOJzu1sbthPYD4UtB6
2cge+u0A9tD8BgBb3uhXUuW3RAtAARImQEfiAojWc8RAlbCZix3EthWXp/Z1P6ifzGVffsoOlC/f
9BaA/ec/SrPRvxtZ/iBTg1ImdR2oZHIEf3zD1Ow9BnUYbsMFhjBlO05z2fzL8bxshI8dd6F7eOAb
QGvV6OsvUHh+FcFXCEptYnNg0VC93LFDDKBiAWUX5mwTo62A/9QUtwP7t2rQjx13UHtsfwOofflf
N8lrqUWc26DdurAkYJv3fCM7EBcwg4BHgVd+U9K8H9dP+s+Xn7ID58s3vQFsH1a4PJjDS6ThD/tP
iiHYIYw5iBM78i6sxrJdAUVqWKuFkU13vOfJze2qo98bzcve87HjDnCP7W8Aq311k3/5W/yfjXWg
6YH1fSUoT8kL3kMOdVxY1wPS4J2Y+9Rpbsez+f3hvAzWY8cdsB7b3wRY5vK1CigMTAgK0Y7gNpSc
d2rRzh5ITJwI+2UlaV/BuEb1xy3sseM3oN0/8C2A9uUf7Ze/pa9Q9WKgoGNIxBEijrNNBp6nCXAZ
7AwWGMAKHgIGubP2Y/9uXD9b9vrOY3YBffnH3gK8zfX4OtwTuCUiglAX1hRAZv4cXL4nQKZ3bfd2
5SPUqh+M706L39+O6qHppfj7HSd6120XvLvWNwDWenOdpa+DFhSwMHYdKEILm+wuGmB7YKFQOYG1
PCDH315+GvTuhvXH4Xrot4PXQ/NbAOzL38omfx3xebuyGEFx5C5327Eve09AQQUzyjmGtVe79rW+
G9dPpgkvP2UXzRd/6g1gexjC9ofX0KeBWwJu935zi9xT/unAonJQqCFjgJu+NcXtoP64Id712gHu
rvEtAKU36lXqzWyPA0wU2wIyAljpuJOq23uQqVMwUoFsclfefOo1D2+H9ZMm+OJDdoF86YfeAK5H
5Y368l+vQkwhtUNQk8ZoWwHaXZQMsDuwr4ozWEV3T22e4rodlv43komHfjvoPTS/AcDONvp1FiJD
pY4wyBKgQoS/qeiRPfCTUM5zIM9gkE3sVBy2g/o30LrvtgPWfesbwOoky18nVYdSwpaauHfqyQtr
HWFRKtgd5PHgO8luOe9uWD+b9L38lB0sX77pDUB7CrWh211Ur0FeBGx5QxxyhW91TlgxRzFsxIEt
Ay7elokeiMpdzvd1WD+3vvx7z9mB93u3vQ2Ar5tXoaYMlBiEYJcqhm1X2wV0T6kp2YNoCavLYacc
fmHHB3xwGNUD5j+e1D/0+xa/28e9CbwaDVusqvoVuAzfA/6yTRNd4Kd3O6ieYubsUULv0Lp1xU+J
zOnmflg/626/+6BvIP3OD74BjC822qgbAPk/73T5HiewNdwBRQ140Df7jGEPHZBV2DV+u4MVqlAP
Jnjndh8G9tD644b5tecOjl8vvAHgTlUIhfDXwQ1D/kBBJQW3ClWLnfTR2RNAhThsXN2uHiTbVTTP
rPNuXD+ZP96/3c5TdvB8+aa3gK1Run6ttegObKSDRRd0u8nqm53lDDb/OxSWqjPYYID5dnPBM3Dv
B7aDy90tP26hpy8/Zhfel+96A/iCI3qVrSHgcUEMB7IDGyZtArspnxOh7epuCju24OQVvtXLn2N7
O6iHph/H8r7bDnb3rW8Cq3KTfPmv1yo1MuK6cIoDhf3kdwcBPGVBbA90g23awiE1JWw3M7nYPAzt
Z5nQ95/0Da7f+8m3ADX4sVdKQGEtDWxrhTWKsMoG6iNbJJ8CjfcEA6IE+ygRgdoj3Sk7Pp698ZN+
93vP2QX58Ts8z3j/H4T4aWR6Nvw/enIVA9bjwDopCjvrXsgxofxBOAINAcGGvG8PhHg4Zuv7w/lO
4fj+eK5nQ/96atfrnFK1s8viyTFVj2d7+Zt6M7k9FOyHr96+IGyn2el6Ty9eijf3lxbXv70DWQb2
pwr0BLXtc55xk4etiHff+HmvG0hif3tH6B4sY4MFVCAU2OLuWJbu5vbKti4J64cFLOe/O7HlHeRD
ZR3BmWUgq8P2Pc65S517eajKmvtLBHbIIrh6u+QKamIPb3mU6SHM0scPdv/3X9LGHGUK3Aw82Iba
aH5333a0oOxv16bDFg+bwOEVQLwhQOdXmxM4EA5ux/8tz1JYxsxb7PO+jGQ+ZM6JjcNgHxYsqM9V
3jutHAwdZ0hxPasHEywjOsbznMbEi3DprDJeV9M20s4MocSSLCbByiZBcDRyFPtmGPtKqjDV7znN
lIxNrKXbDGQ/6eKmlMyM4VzxJjh3MlNOUU/LhUnDZJanupFl4H4eyrDx3aQgMh2g76jY+9C1lnCo
3CyOmsjjNE4ksdtM1in+2FUZNDms9qPEIhLn/SpM+tALW6v22jwuvCKrL0bN2WGaUibLyGBJssTI
Xoxaghe9bE14ELXWRNXWEpgN9tKwRpMssFpPp/GJG/QzpcZrK+/nrXE6KWJyIpKumeo2mhdYzfvQ
/UBVsOoL9t7Vwl5Evf0hG9lHVFoyVSOVcVzNxqo3U5xUy8ZqzzT8oGzDYmY5wXuGtS2jRuNJVKaz
YVAfE+N+KCNxYFB4JEQE75u7a17wTcHHyuO5yWXJeyIDM/b+aLnTiCHfYDODyPApUK2fKfUJgv3H
OBz8gLp+rVLmwzKItVVXPmzHJ2uOqlT2tCmmvMiQ1GVayKijiV+PyDoKx8LRkzqxxtZDyooXIHwW
87hCsZJFHNqAK6o6DxLufaqQfUwawo5qi1QrZSd+FFgXpjfBlLQW3hdDdNhE/bQgsbtw3JJPYpiE
i2hMmQQ0kolQtJvaLGp8OtghfLFmZlAWzQZSh1PLyqfOUE7HuGDzIXQjCcR0WRfpJ9wO+4VNjAwR
G6RO83EyuGpflH0qA22VEg3E8TMzXqY8PeybtPBGg05GV2+aJrqycjefER2sQJA/bMs8ljnqjoOy
9wZGFgHB2usHpCTtw5WK4X8aenXCPG3FsiX5tCFoFhNykVbkkGc1zLjIjwfHj7tunzfuKRdhMoHi
zfsizjYiKJlvIlEvqyhAvpu6At6z6A8HXPSLqu5hSuSjOdOuaRJZmsJdDxWz1GTMHSZV1xUfFGqL
WVaUYyTduqgu+na0ljrnn4Y6DyVFzijDEHkDbReZiBYNHQqZ6mqq49ySSW/mQdi2fjtoTztOOWG5
Ok5SxKeJVUlbF9gjxIW53UxD8GJezUe/iAvhDUnmxWUxh1xgGg+1koSXR6kgZ7SytScgmPnD0ExM
2U2UM4zS6smEGf5+cOt+pXF6ZBvLSyP80Yqa1lM0OadFuIpS56TvgkVJBj+y1YlJVo5DrtI+7WSZ
8nnMh9OGtudlaRU+dyI9sTpU+0FQSST60yaJkadEE+93lnOeZXXklWakXkP4KLu8byTNeSQNKVMZ
5/YB7goZEnAwYiymTcnzCQlbLwiDD4llbQIcl15AY9fP8iGVXWnmIFx0MhnraWLaFW6bYTI0eJ25
ZiHokMmqipXvpPWhZZJzHCZeEcJ36Hn4OevjGanbtcg5kTRt9+2yPXOzYFUXYjJot5asMOA1S/cM
DfWU4uQcrHEKS+FPmjx7nxX5Zy6Sedi0V47bTK3BrLu+lzEWE8sp3odNsQ6ZPlWF7Qdus+7rep51
9trVwxKnvSVH1s0N1TDXKhmgEuZSyWbpmJyQhs/cke3bWRFGMnAydto35NiodqrCeFOiAMmBoERa
VeFR3B+p3l1HpsOyhMWnsuZuKFUpzrVtL0IDrpZq64BYZjEqPu+zdsbjaNYUjT2z3TyRitWdDE2Y
yVZ09CyP9TGzG3uSiz71M6fL5MBMCF4sBX/rDOuw1ue4xqkkpluEbDCypsUkQv1RCFOzdKMzy87O
TaZPy6DxrLw5H0R8yYv4Y6eTUeKq99zIznxVp0fKZFK11rHD00nJb1TfTFwUH2qaTHk4JjLSH5WL
fBXlQhYklSnShXTMexbztbFyrw74QVlly4EFB0GYT7NYO15eiGnfhRfZgPc5ySYNEQuSQbCsbCIz
t6ll7vSrtie9DKl7lHFxEcAsXdoEVujVRQKmwjvpxtUJK4mHGiZJa5ZOHzfLvuQbm8dTwoN6qkQE
g7LAiRp1iN3uY5HiAzjzkvo2imM5uOFkVPYwSZzU8szYRgd5ZVZoZKHkDj5LegwjUf2xq6sj3Gp7
XqfR2s6ZDUDENwnBidSBe5mZ9mAUxYfaCgLfcsXHMIoKLxbmQ5kJdGz6QUlN+4VbaHwQ9EUHfpBW
C1DzlrGbrjPwDLgZFun2fWurBf+cmE9UqdZr04gsWF6uKoP8oI7YkRak95KQLEKs993QnfEc53NY
kBeCy9C5rJ0MS5foGmyULzqhp2mz9Z2BXS15ZLWSJM4yqINYsrT6xNo0nMSpBp9XZ+uEGuw7nZ5g
TYiMdQSfIe72SwcJJaO07KaBzlqvseyt14ZIWjRmHebj56rUgTTM7v3I6UopVHAaJOFa6UR8jhtS
SSsXRhqtnX42uC2EnCzAl1FB2LJ3B9uWNDNatrzuZVMbawk1+mMBibhMa75ss2T99KzXZ0zuCrxM
qcLo/uDdx7/+Zf1wmu/t+a9f27dH937921lm4L/dW7Z8+/Ger3uatwT38TjZHdZ8d/rvA9n8Ixef
8e1nacWD9HPLnJ3fpdrP05nHDvcsW8CqTMIpwiBbOJASvfvlnmSjPZfBIrHt0Yew0/l2ueYDyRZ7
CCSr7XmWdwdagqj8QLLpHjwDarMUlC1QJWG32MN7P4MGUosXSDacKQZv8pxlwxYll8NhYlDztWEo
kIo/ZdkoiesBDv1jfuuMsyht8lVp6VhWRPcTy67DFaJJuLJQBGQ7X47u8WBrPxKjp8UMl4MX1Iuy
WQRDflIHgQxKOqFpUkzTSlgea1spsgpme5UKWaVKJm4byXBs2AQ3FvEaXTQedi22RNGZyc2R1hpf
GEYOnXDwRpx8GKuU+E5rh9Ok6WKpmv3BmkRUMy9oULUaGvu9ViPydBjNqzysfauRxUDdmU7ToygS
ctB2vSpie80T6xT37L0mYyHbUgxgrBSvB9Ttt3DYlu+4wYpBDG9QtE4hGghW+LjPnKlb2h84s6op
BZbmMdRM6lJ4lZ36JnMvU5VtRrMZY/s6dOqpAycp22UuHVtNwducszJfON2gPBLZ1OusZIpCfawc
+4Cx1M8DfWPwx17bsZe7Yyt1RL0ha+H762ATRvmK5ZdR2srGCg46oo8zy5J2NC7qSvtV/p7zaEoQ
eICQ+AkX08KxZ2nZ+wIPM1b3nj1a68zJJqESwBaMvV/h3sgypJM0s3wnC+fYBDOXnVsF7yfFICDt
SCA1qtgspuCng/ayCqc6MV7HIAVSRSaLtp65yFwUaX0R74sY3SieHW0/chk5PnOHy9qlfh0NyybI
pymGSJOSSQJ8CwPPsWx22SJIRriex92Kt87aUZbf8bCWUc/fa8tdgF4/qxWkMLbt1Q5ZlNw+bmMu
rWi0feEEXmb4zIJZ58gxEPNAhUbabCRLDTeJpgaantZejdv9YmCO5CM9Sd676XmBE3+E6BfFR5pD
3iXMKlTUbwk8SDNroZJ04RoDvrifZc6HMHZ6ibtxmLQD82IOfEOlG83HKY9oDwTaPWO6JKvctqaG
cAEBvc1lVuJV6zjnbauWYyCT/MAkRDZVfQUJvc/5IAeQFBFaJH17XZ6HWbiqq/4sh4QUIlW8HKLM
t/IUUi4bVVM2xocUNZ8DK5s4SWTJLMgkYVk/qStSy1KrmR2J46CmWjohUl4ErMFPI7f2NEo+RH2f
eCV2PlUU04nVugnYHtpv+yKagaoDxJSq3DOC59M6S1dVDplsN2vz1OtT4D5miZrc60rg4rSSTbux
6ac08NvgUlXdDIJKvGgjrg4QNfsGYXvRuUAzTNMOx2nhlguU1vmkagrtBxDIFzg1kEWTNaoSyOJY
5PoVbsoDrtU5coxzZsLaOW2yg5o39cqN2mOI+BKVpdcqLTvk5fjEnege+EYB/ZNPI96vWLaKrGTV
N72kUXLWNJCettFVm51EaF1DTp0OxqNuskocNne4h0TgjekoE9yfh1W97SQHruRQfy44kghpkAl6
SHGHCWvPqZtKGgNPBzZQAd0qO3JQA/YgU8sx9ULyocPuZCBLzCd1OMwMR6dt2/s6KCSlG2C100YT
jyRXaZotRDHKvCESAScLnMAXELUtBM4RovPIgqO2WrO8m5SZmomikQlrZV9aXmNOcTHO+rSatbz0
NY8nFTnu0w+sg9xaf7KzOakRTPPCD9qzelzlSQCpXzaJEXBCdDSmx9VxFRQzpKMlrYV08LlFW58w
GZYHsBZo2irjBdia8QjNDLZWqiu9zD507ciz7FLa1ceox2BrwzHA5Kk68QsYnwrtepba8xEDh82P
IySOMpTLEXuRMpKOZpBRaCpwBen7tOjPMoY8yvtpnyTTsrZ9KyynObY8SpS0rSH2a9e5AB1lilKx
7EFPSWNf6WAShMOFwfO2AP2Afa6cdmm5gxyryivifNHX0SSGtKNKP2RlMhnK94qthYlkDBf6aWrF
0zI3clD6QAg16YWadUN4EXbqKOndha4mjb1UyRXkPDUHwhrTmaHUMwPoISOWuou8SrleW1YexEXI
5ArJK2eiQNIA5cirs4Wul0mQTPIs9ArzvhPqtB6A/xHtjyT8aJqNKTSoB8A0t2mEwKNEbe7bzj5o
MUWYzVrIa4zhE4Q/hdHnYuDeOHyu6viqSIBE92zWqWOF+VmZgjvsI9m65Lhssewhd2gJ9gB4SZNM
gj+pOiMT7sgGvIljPo/2CBGAzqx0KDxcNgekqtZR3PgCxYuiyo7jzvL7yA8HBtNqRmvIF0fifo6p
/njb5o4eKoJh2sTFEWvx1DkoRwVKGbJqkCyC3CsCkknjiNgr7IJMk0x7pOvhS0UX7WgvS7ecD6UG
H5SIeT3UHgqTU6qDGSSjB12nZc8+BfhjgA9700mSXtZ14SuIweNYytrOPNFcVuoirYU3dsCigTc3
tNv6DkmaPJUakruirmXHvSw+bdOtGkf3S3JiWOcbfcHiD2BBE1ZVMqnHNcqnql/gIFqE3SAbnF0m
UT6jaT01buMDfZOtughqs5+pftIpIvsORC4R7Lf0Ize9ZxB8WgVqTdP6YpK2LhhQeqiSCiY9JKq9
kpZhEOd0Mh+4WZa9vcxJCFoHBNJkPtrVrKnzqWH1IQL1hQ/9RLBVZV274F2jAkIWvUnB5WWKTkVl
T/uyBioxfDB1KktSSifNPBdsGndTARpQaPqJE5Z+BnIXhPdZE2ezoc/numLTLEuAslFPZPnCkHaN
A4ANcuzLwJ61RfuR1q6fjrzwsr6ah617kvV4v2AQgwwERlDSCoiecUZlbdzPoTPMg+A0TiM/o8hn
hpysrc4oDwSf0ypwN9HQnbE0vuwamOARBp2uH7wIDlxam8SdddwqPCc91aBoSJOFPbhOk3jGoE/A
Y4BIBnEYeX0Fgo3dNkd2pNpJloGL7pzG4xY1XhaGS160iUyvx7i/1pCOTWlLz4vQOQrcwu9hBgg0
zA2km9IK6FK3/X6TslimuD0J1ejhahYNLoTIcF/zUk10Lj5YOSiEIIvPSzH6YR/6qrNgUqjTRoDA
GEbDtW6r0HObLZsTVLruOYmLQ2CP8zAdTjiK9h3tnvYYe23fQeLfTRMVrxrwjmN7UKBVbZPPoS2u
67SdcJAgm3JYlp11XYbgJfME8vQK/EcB7qBZZXkvpBIfnK4DiiNHSOLGA5qzCYuyVLZBNqviKxrb
oMfpKR9APhbFe5ZcN609twsGQkDvkcqSg6DAluEBTT9pQAbM9MoBhQI1lddGGbxeB67osB8uLZXL
ITrWQz4L0nzVOHo/b/tpY+WHULaLZGUglAe2xKVs4Vx3Xxj6ESTvzM32c13Ou0RNanRAUb0wQ+XH
EcwNjsEllitrvFARWXXQNDJwWXk+BycNVlBJI3LpggbCA3vd2Z1n4AVE4vUknxWx8IvslLj2PLP6
Cw78MODBFP6VlgEJyTPs9V28jmzmNRdFJLzWvVY6m4GEKauhm48FWoboUxGziePmMG3OCGhTfaEX
AR6mWT3MNcBohPGGtoVIrM8Y+I2tSKjoJkud0yhbjA54VxwwH7g36JHaT8Z+ZfipzuZcnI1JCl+3
hOw/9aLW8ejgTNrO8kqVnSknXkLHqc7YMUjkCYhW5bTjg5c3IMeAGlg4+YeOWn4QXoGZLi0QRKox
9poOzS2g8ZFdH0PlYWYCZ5HinC4Kkx8S1MReTJKbpLP9WPQnxqYy7CCYKJODuAgshg69b8dW6FlW
y4Bk8uS4UQPIZCxRMhu3MgMcnrVk2vrQ5s5HwSMzgQB/VAz2acxyEClpIy3cw1TU56KKZVABFbmq
HS3NeBgmWuYtUC9Gpk6tPNe1ZFRzXwUXdgNUFLh1Fl2zfpQZZHFActy+AI+NvO23A9fpDfYxdTIv
7KAeY12nyXnNa6h7RN5YxKDCRAskFg5M3gSiFxzNGkkUbuqaA9NwICaB0GLmpDhJ+mXd2hP4Fzq8
IOegJg1r6uzHDRRH0pWbiQNWHBUoWVjDAKQr99SYnXSBlhYPvKQG6pIs+s6VCWrWMNsnWQqWwqlX
MSqzmPju0HnBuCL1ADlbO2n64Lzo2+nodn4Sc09Aiktw6EEN4JBXjadaNB1VvTZrUR9CsITAAnEo
UHPEwlWP3tdsS37n3VhvkkHLKmgWauhPQor3af45jHMZBMsW2EYGQa0GZ9Gmn/VmBNtU8IJjfNYH
4dym0SyKjcwz45epOKjyYB26fmJByknaucb1HAswp5iuqjDzMAPdGkiKGZe8s1eaXCim5gl/jyFZ
0sGlcQOoB7RznNFzhGCqdqNPss+xTqYq0wcRqFQ8PcFiU0GdTRSZl9tXIG1L4m5SvBoCMTNSaeD9
03Ga2GdQsjuKoTbVxAukEsg3j5r2IgcORul+UoCgWtaTgH5ow2gyMojYUAQba/iqgfEaR0hXxKBm
ecLqZV+ftUCbUVzJEFxFZZ1SEP27DvLgnEzxkHitBV+3ciXS78cigaAsfAx6Wth/tCwN6enhAPjE
PJyOiM+cwJ3WOfOyqoNsKZyWUTvLkZmVYm2Qe9mOQF0094d0nCTpPAZ6RYZ1noQew2d0qDzHhgUA
lywpIZ5fQ+F7aqWJZ1dzNZYzrtRiSLvpyPWEuuG6JJ0nalsm2YnqmpVmE5o1y5FCYYLU/jDWMzAM
j40bDhSeaOxBTW3GgGDx1Mwj1QOTBPm2hqynqvYZKNYC3M6wL9ITqqx5YqeSQa3EcY/KkvsFgcIA
BVJt6QM3cj82CIqCQQIhWUgNtGOwcsl6ckCg+pQAhk3WLMammdr6gjifSz2uB+NIOylneWT7ysmA
bKn9tukCr2uyelJn8YK45WGcRem0LALfbq1LGqtjbeWzPgAv2VkUqnNODUKEFUyUEacD+T/EnVmO
5DiXpbfSG1BBEzW8arLZh/AhhhfCw8NDIimKkiiKlLZRW+qF9bFEo+uvemh0PTWQMGREppubaeC9
95zvULwKO+/gphX+KdaCCUewT7Fk8H0q7Wif57S1FZy0sLKL97iZtfH96VOmb2xIveOS5bUK5LNo
6SXzJvSH/hvttyoh5BBgenFGnmn0d4b+jsa00al55vnyNKPhzHkGk00cvHk7WtfvpVaPLrkucOn2
bGlGLH5xpg94zlZBbI7S4h2nxNxlg+cN1We28WER6L+34Rl6WbF96uUES2aLMF3ppZJcFV6M1VkF
nxkxqFL9OdrQHA7jqcURKnL302JtDdusUpgRcnIJdl7s+2fUZ/VOoJVTidr54XBt+Dhu43BZMNa3
1FXj4Io5ih58T37HmlDM2ynssi+l9MHGU0VyqFd8bYJRVvtqyrtg3rUzbpS7kyDqJeSmCPfz1ncP
dPuRrApa8U6qYfjhLz1mnrEYtS3WmDdtSuo22l53mZ26aK5j2sNWfe0zc8A2yoW1P/P4a+v/bD4/
0E0cNSHPGo6e83lDjK6GsFzhPPFQlamdnlKoQe0gqkBlN+aZD9BbNba3Z8W6LbX91vvpo+mL0NYq
z0pmPyym1zn4BithOnsLOYoRlsDiy8bavC9Hte5lO9TUs38HlbZVv0xJNfjJCkPHnDeQB5cbwwL3
d13q1vNPr8n0xtM//jbVyqLtnEMcFS+hda8wuHbhLk9dHhyT1tsKFYlrl01fUfwV8aCIYnFNMWq7
xTUKdgRrKaYHzP3JvqMbSZ+SbYYr1uK32V9Mee+EZ6gMLVb2qHCoDrMfYeI/GHtSvT67CWrWNDaJ
PY3rAzqM2ncjmuLt4Bn/vMNyZcn6t2t79NvxyYRnNftVG6EHgxhq5ROb4pcpEjh4L/ugjkHyhwty
mMkR+5cevIxWEGbqbP2ZxFPhCY6q+4xk3LcE94GLUeRHV7XtHX1I1IMZBnyOviCJ/0ph9PYtWto+
z35tU1vl9OyvYRmn6rzwHXuI4dvsQ+Xb/HWm5aT9Mg2rxFy96fuIsk+9v/AsrpL+CL2uwYj9T6X0
J/7d0/zAYgycfn8kQ4QKjA6C/A6Z4UW/NamFb8XRMaboEn1VMr03Jv7r1lvipSMUtKBiUXBAb/8A
jgOCLEa0dP9BMT2vaPODUFaDVieMQ4XS38J+i4uwXvFGuBqellFAU+vcBzCLt9ZbHRYu/K7MS99m
Mb9HXH/Mwn5N81JEMyazvS+hYEdDVhL5K9xr6x0gD1YhbUsZjw3w/AKlccK9QjWkDE/WYpdnS7bL
YODeoPGADFuOZP4+gGOIt/GCH7/4XLxbjIx+eAxdfkzy68aXa7pBol5uTpLDBkzBRqyaZlW6nT3H
9EUSdiHogbvlu6jhtaCdnlICDqK/zfY9tmWs/0yzfljnV0lROzHTyhjtcrqXwsUv0t5CDFtRRy8h
m9ZCDNNYJuFabpTMZT52R/jC3TGDK6t9g2GQPHWzvIQCZxwRh2Igv/Mtv3h9XuWTel1d/2eE4uOF
6mWAtRuztta3iX8a2x4CqGd5lzYB6Ap0X+Fw6rRfrytsWKlLHIjKhNslJhmavBnttsFJQwObRJhl
x5Lz51i8a18VoEyqcHpXXXqkw/TqlMW98SnJLx2qh7H/icNxWZLDNryT+E0Q3Kk8hvDwIdVUbwJl
i8Nq7KZC+34dduutJRCtc3fClEytebEC64SKs8pmZS+mpOjDvOF7/pDRFCvnL548y90vsvmTQ/Tg
e48lfDmkwfT1j/PWnzfqjjYkRaLzRs/ZlQSsDHCKwvybnk3NPPsWrQcvF5Xft9WC5kSQYmyTuk8x
WbGx2vivVrzvmDk68isnWPyy4PlO32j+NcBQ4P3e9GRoTAtHJOte8tH/wyw7JYuZTyafXT0EZK5E
AlhBwvDW6UHDSM6MeO96d97G8IYe/UmHcMP7NrVlSnHbwxI96wG114a71/R3XoRGOFSB7oNmEFl4
3kI4GkF045n3MLXZa7fDhcAgjrtPxo9zj17NgxO6agMxL0uvxmvHE0/y7wFf1APjWBnY8EOm7H0x
u8X6MjzFooGx2kHI2D5sx4p9Hs4omtuzdljgM86+p0sQ13vK0Y7m0Un2aYRq5g5RiK5ZdktQL/gF
2fRPOzlBFurRlgRPHgzUyHQN20620+d+VsUAXgokzf2na39WNbCvtnDteoBvdWiz7RyrtABfdJZQ
nLwhqHQaYQBNv0Nt1fOeFHKxjTO0aKHppfzHFnqneAnHwht6yBXz/n0E2OE6r7v88wI1lRY996+c
5s8sAjgTgw2aZ7AM0VrlCTt4aEbbtG8Cut9Cao5i7Zop+rSo+LBpYNzO48F0nDSRHz7myfiaYFWZ
z2M66UIN2e9kjothBF2GOaSMtvYvX3Hni8sohx8z8z7FstVji94HCm4ISbT1YGHITqJ6c/fmXPY9
64wqwxUt4Abbvx3HasghOi36aDLS+LWeusINJzIZdKQorFFXaXeeDcrczC9dgiVodKWm9ooDf93E
VDP2Y4DjlnNSdmoqoy6smRnqCeJziKtl8s1BYB1aV1HNpnF951fEIxh+eoVmdcMNAYnnNqeMn7zM
kCKcqnjEsBwJ0R43111IMrSHkKzPweT9oR6HuQ/4pfQ6Sq8pVfXkL/mVxn5/Mal9XLx5P9JgUUUg
bnILgtftfhe7ZDhC7ifVSG59nM2vwmpISQKqMNgWYF45muB2P9nVg0btckhcCcWd0dvk6MnoG2+1
akKZHNUGwXBP8QFY53dNe3WEupoI4w5kRqnfkm97a5pJpJ/YAQl8GRymB3FaJhqfMzpcNwfipduu
DoDKNNFHtdOfTs+6mWZU8ynF7A7C8J8XX+F29yYMfX6/fPOZn1+SXb7F4q0d0/7FT0+T2seKtOQ5
6mJ+CPIK+PMtsut67LL17wIQEwyJOUnQdZU2KbllU1yM1tjj4uH8TDkUo4T0KJT5Op93nYfNwmBV
bDA21kmc7brRWmdDHfg7PQs1rmWaSoBeS7SdxWIqkC1Y7cOuPQwUVSDFsSjjGIdQ4Gp36fhGunQ6
5et0FREISxBUuHvT+OC5iRzw0d7NYsLa56Qe8VSqgqfBNfdAOeCCxm0NbqsAJUIyNOA22bO6FfNU
zRuoRcs2GCzTKot9FfyipDn1qeubPPqbKfBXRmlW0DGB6ujURwp3k8thrNbdpk0W2Ucil+wMRI6d
AFV85jkuSKNxINTq8L647C/ZGP+QeTxc87sI1aPhW2yM9spCZQhQQxL0SgLdplrN/rQrT506iOc0
c2mdWv+9V1FezdizAEwUrOkhxnW9duFRpR3OXJgf8hGuXmr78ZTc79K5tklsziMfSNFHqYLinOeH
xbCb1+UFH/b98hTttHvgcj/wu93FWvY7cXnU0Cn6s4YfOBX5u8jc3ZQOy6wdhmvc/ulbL38hbWEX
ifYbvOlA+x9rBPqRoAKI8T1bvfiQd/wnWwNTapPoKozxgQRfFxxOfNCJRU9sxjob81gcRQbn0riB
HQTgqEMiIWLkPH1nEjynt1zWFD4XtrpcD7nu343Cz1Hfs6XOOlZrMV8cV/sxpkElhu6P0vIFnX5e
Yl0GNpTSJ/CNH14ASzJ3446GDMLchKtwiumGQbp7BJCK9roLn3K525I4wAFOdW9rBLYuMeQGp4U+
LXmIdZ+b/hgZNADdDsOtbeWOZnJ4oq0emzyfPliamV8agNxIRrjUaTsel9D7EaWLB0UaLWUSiivw
pO9DKprQrGjddYe7bk9eREae+m7kpR32xrWhOfHB6iJtYb7PsqPF2CWyJiaFDoanU8L32f7SYG9i
XPkncI6Vv2Fl6Uz0N4ZFjk7UPrWRp5pRj1g71YJxBnLEPy9Rl/o44BM03PjJBi6+LHet07Dh02v1
X1fYLnrZNKwp1tHzPE9oS0+YHbpj1DmM7vRsULehTiwhwIllx+rlZKVV9Gw9aFWAgwq8+3Jbk8oY
ntXYZ3EstRyeeJbpkvFUXSXc14CmJZZDjLFmK6W3tCVXrXfyxKzrJU5rmgxe7du57vF9hOPsEoEJ
Um6iRy9RX3p3KUS5YfqWGQ/64+Sdd7/FtQZStvET8HKdWN6jmU7QjMR59nvcZ2a6ePBaRZZiKCPK
VskCuXY01b75phpignrLZHvIeItGxfRlPrAK34oflLe/KbI+RormqCdAqaXnX9b50ntiaLC2tbV1
Ww3FS55XA653Vj+pT2xFs/Y3nCX0HDsuBinrdovTBpzIhxwn2tBseqJdIGvfdDDU9nksW6LQLmGQ
DiNo6ICnDCbA6BwB0qncLvIGNWQ5UK3nUo5ZyaXBgR4zVc/akkL0RFZRy354y1hJ4c2nec6+O0hN
hQgzdTSoZJIa+hiAUgkhQ1RiSV9aq7+1sYQ0N4IVlLLc02jA/CCAZNgkaXIV+XBCwrnpZ45p0Yk7
HuoHxzRscJzZQyaWk99t04UxTepkzu73bhS8JhGtZ2rDU9yuU+PF6YvnDV/eKsw3lZIN5pLAIVFt
iOOS5o3MvOElZDT4RjDAlNMCe8CGJjlOKjzkAyGXccpPOILeYaMS7Ey+PnSZfvN4thyHWW4WA0V0
7PNQHh1WW+A6kpzTPfFqPXR9KYc0f+ZrW08EGjokh+B1BhWFOVA8TqEf157eyY+BNFxR9zPMNTnK
CKTOOqpPutL2587lL0/9SVfV3bZ92l77qV9KYXAGBSPvyzqnr9GGNZuuHcCa+x/HLXeYP80C3JS9
MBlhhZEcrRHT43ENCNBVB3tu1N0P3E3zYd7GrOF+MryyiR7QFMNCC/R4ToTAVxdWFIE/TU+jG1Up
sJ9U00bB9IQOuWIp6qwKY3brHOM3IilQda+zZbINE7QXCBq51wXnf17S+7+xRHqnrHsgRKVnfx6g
EQcrZEHaRU0g/d8yVF1U2AGei4YFsGXmId4dL0VMzygq7Cnl4dFBdz63EisBiGFWsykgF9616wWE
jkD/kQ63PWunW3B/kXpby4j77Eg5qq3hm/eQaLa82o42XZxvrzYGXkOSj8jj3SuNYxjb1EtrNkaq
lsNMKhUIyPOJAjcJtKOIN+IOlsz7ZVDT0xp46QOBbeIWcIpheB5nyALbjNGR7b14DrrwMC3DHy+f
5psQ/Dy2GDXTEJR+4vErW/idOe+Ps1nXhxjT3SGaxM8d8hrdQvkkAw1cy++Gp310f+XYjVXbh6jT
bBje91apSrQ2xW1B4lPbZaC4wyZadyh9aRvX4ejm12GKf9pIYXAbyHBaUEbeScK7MuFLcEo6ONa+
VN9mj/MLqPQvPKd4QDhiHb7BlC17m/MSKOZ85MSlrxnqUhMB664B5EN8pLY/KZZU4xxmbcG7qQKx
hVgFm6NjAhW2UeOoazwYIzhPUf93j3l34ebI/Hh41OG0V3Ldb8xtW4Md+qcz2rVnaW3YOI3qM/oj
rDYFPja7vyRr9Gt34VaDPMd849HHfZy8x+D+IpwipQjiN47RoHRooZ70nTwOeQLtCU4SHqlln/75
+yzdMLyuZG+GzXj1qEVazCSF5uWLOCiZyDOM+ASIabxccC7cc5Ks7plkrb2EXvy+a57XkY8iIsZ8
ucWDM7cRaWlXSIl8S6JLZF22I2BSqCGjyq++MBoWgJE1HhGso5KbCNQpGu1m3kn0kCdbBI2Yhk0y
+PDtly18nyOaQx+Tx2Hk6VO0eV8pDFNUrT58JC5PgOlxyHmr+gXG105mxmzIt2vn8uUaTAPmAaie
MNmkOvpi7+vE1+YhYPgPa99+h8OgGxtu3s8F0yzf9cMYo5W1COIUUF7g3IMPmGhr6jH15Nlp3r6a
mQAi2gjsvb2/+WLIC5AHENU2wisvApWT6fAUjGizEzMiNuJHPxZn9KPKoHO1EqkL1w72OhB4GmPU
yq4CAJmWuGT2hykyR4MHNBRMc/uI6GVYgntjj5GhlRhTXXW73D+6XdVYuOn3vfXB4wgwh7h/f4PC
RZtm1aOgiX1Pd5QRVKAjj/IZli5JnxBjSJ9yCqG65R4EPk7gW4PUe20jR17CvlQiAGkfxPsFe1Vm
rwOPjyKsQL35N6IXdGUAxMpEr5h9TY9mQsUbBD3XYujOgJQn6OCbjichNOFletpWO508uoJp6gKY
QxCAzpGdxx/zfSjLYXc7gJS7ZNtTKqBi4C3twWVbdJPMHbTW7Zn5c3CYo/lXR6Po5sGhq0U6Q+DO
uXyjLJ2f0ZK/tswbLwu4tWakgNODYe4PDgxZQQ1k643SR2bRkvbQTNw0sDqJuDzawb2IkD632cwP
xICwZrGIfzAWHvgADX4jc1DEYw+pJ6QzDNH1Tzr16Y82tzdNk8cscaToVngcrWPiuLgtKFtBWNNP
HINjnYT7dsvWuBLOX5tuyb7mPv4mycKbae8T8IhrJVHSC+XIk83373LE6Jq0yHPYlWZV5Mm5mh18
mwUERbGgLjad3X74zrI3/GAxK/9xZCx+RFD6e0jVx0D9n8xs7zhArOQt9SHHR9ctAxjSKlhjqrcP
gz/mb4lEwiy38a9tDe4lB0XTDVDLW2nyZwTq6j3y0sooZG1iPeL7B+MpzPYr+pGuWTMGa3tdf4bK
7OeZxiEQM/LapasuPUQsYJUlN47P6PF9LEQ3kEPvtTBeEZ4SAo3U5IMl0zbBXATxQmI18A1dMZNh
/BiHeC+X2QfXFvryQkjfH4Y7+SW6DrOCiW2jIyWv8ZovhxH9bAwLjbYe/BXSVZjd53IUkaycGO0h
9JPTJu2DzlaLv87ESdDveb6Q5679AEr7rtONHkeTXTdfrS+5mcA7oHLOSB5N2N8fDeplRtrtzAUY
HeNc9+TCF9UqeYwtwIN0SW9AkGyx7Wo5jZkEoWtYVLuoFIgsI4gEwRPSyzxDKm9zqIRiuWYSa0VG
v6cYT0s/FVGzhWF70fDj696Hwi3XNbqKEcPjmg0WHdoclSGF5kum6RIpvlejB1JnoKcMiNkN0PC3
btIB1EwM62bobc07ZEVa7CULFCSasbDAMsi613mm6uaAC8A/kqQOfQuirDM+mBcwnGMaCcRgcDlv
AXuUW8sfTfawTDgBMaThwhlC0ZCPOfIh+3Bi8CtJD7mGxNvDuGdZ7fb0Ap+iIfjAVxZ8bCoaHsTo
fRg/0c2ypW3h2XSuo33Lmr5jv12/+Ge5bKc+d4exhwC8DNfU5ivmuwTKhd+OB+UP8pS36zlan1cn
NxjccVIF00m58WNPQIFm7pe6YzNiCr5CHhJwR9AwOQcDubAlxP/46It+vHgULkIW9bIM4Yld0ym/
K3wLr73ezefczVd/zR+l8r8W3xtrusHIXyBYui1/QGwCEaEOhRF4HKlmBoupg/aRQMhB4ANJUKTh
3niGdZAmwK1WSCJiWQbYvy5CIjDAQQs27wXSU8HzLUWWKu7BCKg7cyD0BfrZAg4Yaq71gh3XHtpv
KCNxyuCs7YFXyMHwox7Qj2Jmf9B6n+D2JBX186DZMUYfPRclzZTot9ltfydj3DXvYnf17i956DXj
mNDj1O4YRdDeNyPf2rqLo3uQJzliE8ypQnrkdY3UFe3yfIg3zDNWjiifZgof9iDcb1r8iHOJkAvl
jfPFN3gGSBeu2/Y4W+RGEq7jg9L5UvMojUoFkY4P4a0NxguiafroYtPiwtNzNcbb37j30uedTNmz
pyxpAuvA63juwWjWnmzKugIeV4wcjJ8dIGScpLDBKR390kHcPEevrb/7V9KbWsXmZ7hCeBqyAOm4
LyzkQzNlGiQPcR88g7WOzNwfkrx1uYMZlZn9cc9OfPnRWZPArchkxTQakpkFdb8twDJXJoBH5hzd
3QAsEeOx84FVpEMORRwlfBr1A5bzAuivO23w0EWC/mSnn1mv1GkMgiIJAoF4ZuCXfjhpyPqYt0fa
vUfxd58AmkCS9G9ikiZcEDeIIeGxBPi4mR5kAgJiFw4zK6LWYAXR2BOkdAeL1CqPgq2EBgl9Y6Ya
KAdpnAJvyDiWQG+SFxvrCRwRQqjxwCn0TQw4QT9B2NU9q6dQxUAF+APWLlsxCbubetc8m4JzIJOX
cHDZYRkXnNs+a3LbIZsRjfI6Sf0C+5PWW8y9grQY/yKmrktGX8fER8x2wBfJwGAl6CO9rvPLgBH+
tHyauIGeHt564C4QbUvsN+gOnre705So9wyS0sGGIDSjKYIfBS4jXO5FGo37sIOkVJTh3kJq6zqE
8m1d4m8hZ8tjbNdL5Nob1v5fod5/M39nJ4q+zvX8qu/phEBDzBV3j1soL8ANU+KoNrzNWBMPf7DM
evXUIm3Rr8l4xFB/VRAVzisaFmDPMN3CaIecVCEzMAPfXgEkgogGi8MvgLXlcYO+pOcA9IEv1mpj
CTKcw58ZeN+ez1UkgbLEDOU9WG1aLOZgxmQ9kb791lvkt3Qgof9rzeocnSLFqFMEm4KDz9Sh3a9u
79zfdP05GMQoDZfLLW+/WkUhL84bOr3OL/I9FI3tEUJgEEDKHP3nfcjccMrA9aewELacTJXOnjvZ
M3TS3dtsKGbbEbfr/cewRPpa6Wu+CvhjEf1ioSRVYhtU9wBkDm9Gm+S1vyNNtlD9x7YdiI0wkIjk
eX4JvNc7aHli3ByyhYFUCva5ChCrroZFBbVN4TV28J3KLd43NH3TbUZPdeEE/MMS1xRZhjLmrxOb
hjJP27yIMDtXOsHJdxsSr5vH08bq9TWY8AHbdOsOZB9/zQsSDyBRSOXn7lsGz6yy4yyQaTGq4nv7
tSLp0EMQOcd+UIdJDBghH+ebnl9shgseonbXSEMesSdFX1sfbFCCebDsEvAX2fJGKahUNF9r4a/q
IKYBOpNF2cj+rFGqsRx1DKvd54iEcc0ngBdwOjB7szy4+ntrCxewO1T6fZIm+2cRyAYEJhPolrOB
WNxxpEU71fhnZcHUsH17ZWrPoaVCUgZ8YZHvBfQkwMXrcSknLMWFiyD2yWmro2D/TtcE5xgqAeY3
xI+j8bC0Xzpp56vnBQCf+8xWsb+eQrb+XoJkvLs8/nH7Fqpwr0yibNktkHuzHu4iwQDewntK7arO
xq4wS7VCS9j5v/xQLnWmIl1S+jwtE0Ej1hoIETjd+Uo9+HpGPtBsudpO6GNGpg8/1IgVjV5ehmbH
nb+p19jDWgHZAAdo1cFDClgvJp/gEN5Z3s8/VcRusUzJV0q9Ux695FzpJ6dp+grh7rfFQnVtkRpw
tn9OvTY+9q08h4IaeJBWvHSTfTJIAVSp6ZKD0y49QhVrkdIZfvcifDWObc8LQQ80vGWz2F4TCtch
h3dbzpx8S9msroMxFeQU9TsehjLlT44H+5G0OPv67qBniwX6iFGw3GOCSCbuS5wSyHa5RBgiSjwf
ylESHMO5fxd0zC5B4pEDHoLSleG8g7wMcEj++5lJRCHxz39NQ/5rGPL/MVZ5+FL3PQP1f32r/3/B
yv+0oc6/Biu9FE/USiM4bP/XgOX5f/67+Pg9sl7/j/+8Bc9/bG7yn97pfycvsV8Uds0EzZRjg777
8xX+T/SS/Bv+DvlKPK4G+6RiN4l/3d8kSWL4JVnmY1swPEfxP6KXyb/5BLsE4CE3BLHN+6Pm/xvR
S3J/bvZ/TV5iVzI8WAfPHEOE2EfI81+Tl2NrcoDSCMtN6Xo2q/gNz1RWEzNTvQwmL3ObjXXqYh/g
sZAH2OWfRmGSJb5668n65Tr3oof+aeppe4CshsuWsSOR7IyWfSsSvwPImA7XNQg/Ny9o2A6ue+ph
2ezecJDQeXrWt43cEMCLVjRHrA9FycYtg7xDX4e1fQBuYcph129rwG0Rz/G1p4lXYPvu8zzFT5hk
j9vOMTJvop4W+uAY/dvexRmPPWdO/I2D/hDoDpm6XK8HGcKnb9PPfHS3+3YfrCO0RvoAuGjr3ULU
jyiwFUDaHhmIvHYaWhvETeSuXCvOfgQyZ0vV+4J8XucHEIWzr24anjHmAGgBWwCMkIF/Ax2/jXIr
FUN4aV4ScLQ5Sg/L9uxhB9dfMuyEQqflU7QAnZFbe4kVaAGMJX5tKSqAweTsTqGdI6RUN6+MEPEr
7LY9hBIHaAgAF2e7eYso4g6pyJ99qPIKucCQz0eyx7dYY3LIaYhM6RQccwXyygswDviDzetk2StB
zKc3beecpludr+2TwHyOBfXAFIBs4KwK9Kd3HXk8NRiSmznLrsJ1R6gQrEGecceWMChhdr4D1zn2
rgmZPcV8uxNMCKD4m4Shs53hhkxFZOOoybVEItZlONsDrC7KFxRssY09mnqSn1YTTkfX+3OZQXkt
aW7T3zSnAuAu2/Z6DDMDozK8ZyUBUG0D+YDPvKJY9RZXY9A1Dl59YRCkO/ZDRiEZuNvk9FJiD6Hh
oFQXomo5wOl77j0hQsDekNDywH2j5cBvSf8AL3sOVtpjB437Dhlx3tK9wkqPrq0jl8WR0yrs5+6H
ACd5UkF2RZ6DPm0tC+AhJP4J6aYfUjMgFtiKBZs8ZAPAA+OBV4P/bJLwFdi/KvgevIt7VieBzAPq
mMGzHG4LVa9ep47cMLAH8VXMHu6ILHIKnIdDbRjkTwMzaNwRFkK/DiEeV9jehkWeyjfCkwsT/hdG
skpx9cdjmJRDSCK7+NmJ8YVIMHl6JdPDtKBbkeNt0fNvQ92jxnkufUs+tIxP2/8i7zy6bDeuNPuH
GmyYgBv29Sa9z5xgpXkJDwRsIPDra0OixFcsUl3sSS91L40kLT7my3sRiHPO/vaJ/cdp8AkhUIxK
L3+LRACaWuros/ECmx9CGQVUxPhhGN1lmdFbbf36h674etfYFBq3jVf8JoglRrPi5h7B3uXDbFyh
SApelpNupVXx4I+OXHVu9iiMpIP4yPYmA5I5nOij+vTAyu3YGcla63Dmzxg+p2IsiKSkQjzUbfZd
GvPwVWecVJsIO9C+GgQ8U2NNV1aGSkJMVx2RDTEHJE319NJJt72y2vZ+auQzV9Lt8i3uHPKcroiX
gmDQ7TbKsutWkG2ragirNF37qQF/lMhDLXgS8mkezlnpeKtMgFWlFk1URoZralm1ymJ+EjkP4zb2
AD5c4Li9RfTwrk0Fk7XUKC5KmdJ/dWNnWwQR8yqXMEBTEkykhWHcRk3j7WN7+tFGVGeO6Rd7W8/h
tdTUGGHrNNxIC00fydtpX22mKIxpwA8cyU2zI28+bucxOxdhnK9M2ZuvYsjlnntRy99nPNPr+Gzc
8jF3wrXb8bXhsfZXVUjAchjaR5eeHRU7jo/yNpWLaiRq+5E2ocdoTLsvmiEYzg0a4ZQg0BNGW27V
gIdCF3xedRF4uySlYs8Fg75BiXAXxGX6VhbRtGtSEJPZl5dRZwcbAT1y4jX0yejM2RqBGKnNZODc
8R20VqWj04OuUvLKE4cIqpOThm6aKDiO4zyE22pQO+EMi1LHPwRjS+Ua57e9LG7J+SebPstrjCqF
4KKszzCitFgSCbiSlNHy9Il12OY3sSSBkUwRCXuuk22V7lKGRLs0KX40stoXCemauRrvk4w5LcED
P+aHtGPF2Hp6DIP4Rdp6VwXzPfXfU4b3HHKAEEXZzddjnj8O1TwxRinp7NnedUu/f5X6cNm66N6d
KqvXZTSHhJtNuQ519tGbVrSJTU4hE5tObm/duPg2yDpDQh2cLPtIhRtvbIvEQcgXfh2TuRnyJcHV
nfw8euEE3XhTo9dTlD0VDN07s+g2U91/BtrYhHEAVZq8Vppk9tC3JMktYMeQSXo9asxfcXBTeBiu
ZK+dnZu14wJDMQZorfeqDGPmCUx6PJMkjaeJwDnSIOozD/PK0SK5dH2X9LfvPU2O/RrwIOWWd5N3
XsczTh6g66lY85GeeujZmyGgXGob8NViBi+YmoM2iFoWAa9ZlZxiBoB4GYgzWU6V39bduGZpgEKh
NMWrelQUxOFT0Fb4onRa7Sy/vKhUfj3EzSOc4rnyCkh6XjOEpmrp7+K0G2hvI2ML/Vsf01UdFydF
WM7I092QDs8tTOurNwm5ycXk00ztIi49SwojFd1GRd59mccB9JUCwlKPYig+x1bduHG4RPOJFcwg
UTgSuBQJAGaOIch8N1nxOr42CImsxdxC+6oUbo8JKGn6XtxUndTnqaixWERzR3yUAQGTdtj4VgZ0
X5jZTl3O8VLmb0BN9l3X9e2VrkxaJjkhYZWM3cEc22Yfmd74Po1KA+CVhn/SIyBHWXjFTlVuf6xo
Om0zKWeG1FFxMtwpePIook+8u2Fnp9oBz6GDT7xuN1rRyQ/1IS7m7tAxbt60A6HNqQQ6ixLfPWZ5
aGIW6lPKxVyrUzeb/weylv9G4fHvWFL4XOr/5z8u6P9Fj/jHa+X/oJ5Y/phf6wmBDdoO8fQHdBgs
z0RI+KvKxfmFtd2se8YkjLHQ9p2f6wl2vwXo3i0k0r+vJ7C+sB86dHx/Wa35l1Quro+M+j/VE1iq
aeKwcIyKB2tiwAadn+uJYpqLUbmQbKNukseomUBdjJS8f8rXy6r88h2a/iwc69FKzHZVLUahfnEL
xZn9DTp6SfMph78hNzuYnALp4iRykpySI0BUBDfADUPCddbhyJgcm5G3aI0WvxH+7iVD1r1hUYKj
QILkqJSCYfEiZWWZb2OCRYntH6dUwoX2HW3UqAZ3naMYNiTMjonGe2GiWRidI0jztI5sJiJN9QEs
egsSs3FlewbhIEa/qJsMs35LJriZLPWmFVPqoypCzpLqMqrNUyGS/kgakcaNO1pXST0f8U/hA1yE
UZWUL6IpGq65was758ZyQrxUWKZcHX8CHQBmm+WPlqHkasBIJZEVHCIcVaQobotFWoUq/KEbyWxB
xZ1Lz02YIZDoHDlEt/NivZrLjHaXZpiAEcvGjJViyNKWl280uCMdkH4344exhHh34dZOpZGfLAhK
PVlrmTR34SLgMhcV19xPX6RATNji4CnB1sXF+J5b6aFB4SVDCp95sXqVASM2NF8Gb17O8wuF/quY
wl21+MCgR3deFFw5ZNJpw1xFJQFZBGLKfWq7lLEYydZkMYxxNEJdvIIGM0oNi12AiowLzwKikamj
KTolWyebzrqVwFUozGy6fbEgiDpiDGhk8hFhO2uwnrWxenKq2dvEKoL3xrlmL8Y0RtiPTJUvofuY
JP7t+7RceojxVxtcspRbWXWrFgsbd80a7cYA6edPPmhKvy+CeF/49oHR6RFq/zpZ1G6EL44ZrjeK
J2rbRf+GoMVCJUN4w5puIgxx899UcYZnoqPI3m0yfGqwb+3E8qj7FsOcsHh/FTI9EcDbT1Mkdn7h
n/JyeJkDa9sqd+P2/I5D8pJocxyciBMURKKLkEyRfxv7hiCY0KQPSTduWgaFq9rO7yDWznTrH3r2
elCPpofOtF51asPjxR3v4wjfBix0VMxHM7Me2zF9sURiUfB6RCjDkqSxSj8d0V2rpWFeu/bKmGde
KNhCfZiSdSNLWgDEJUo9IhJo7+LQvo6a9oJhG4N2XHrWeLRya+slU4mozXuiAqYnTog4idOtk5o7
MtKEFhQ04mhcQNNuWjOruINhnutCboTUz4O1JKE8H1GQtedyezVkoGl9e46VpngRA1WtPskxvzCD
6QUF7Nrv82NBU3R0/dfApgc+GMWRMuG2CuDggvi6Sehq69CDZF0Sehb6Oyt+yPgWDr1zmXPbh1Q7
1FO7G7rubDTtwez8fj9reysngwCPdhcZT52cx3IyiA0k/Tpx40dRxl+kPujTJ1CHQddtK5lsK0EQ
ecqpQoRNI8Gk+V0SKvUwt9yXDfH6bRLbZyaTeyPV8Z3K0e11drI3RwQ1k8KzZIvuUIXts19iOHSq
EOyZd8OmsazHypoZNpS6vGKDMh3Dqa7yXW/b0RE/rTrm/NZNhuDiKiEi0Sb0dKLQ3qfzQE85J7s0
ehnEfiy5Exey33pufW3hW91GwfiUGvFXbmPRShn7XnFz2ue1/9TkLqlqNyTtPrzipA2fvJBQmche
aiWpE4xJ7RoT2ik05H1kBA+jX366CezNFOkLqKUjwSe1ivriy2sSsS/E8GX59RZj1E0c1Ixf7ZkU
kuY+X/vMhCX1ztz9YP2FcWqI9ptFyXCsLEk8hFlGQjab/RWN+fiYWr2z1cRlbpw8qnYyiOd1K8fn
rGjfKtFgR9Fq37TWupbZjauKmxwoDL9IaRycAhdilAyXlkMOD4DtzkhdCeyzjDjq+zAq9r6XJ9s2
BaGMZvPO8Cq9jdJFahPoiz5N3tpCvquMUnuYKwew7yuwUcgMwlvTSA7W9LSdjT0xt7djKOu6bZp1
n9i3wkvewzC599uWD7TbhGPnr5bMYxyVFYobpiNorWgcO/gmI0JYa60sb+1g+llBXHxyLY8vLTvd
sDh7a8YDgqFiF+HeO8g8r7ZiNs/SaezF3OMQCORgHZltmoJSqm5p1fgRkQLXb+ADex7sfOzyfVeM
9ZZX5BvnbH0oouGydG0mUXEvv3q3JBCXStIZo2HZ94NvmidVMiQEyR3WbhRty45XsC4BC4IJBNNG
XHtOC2cggdftAz3wIk6BxNz5SbceA31xl/bcOOlk+QHkD1kEY6zCY+z0gik2OA6XG5cIfRWTK20d
YuCede4D74Jv6yGTw0tPvU4lwd34f1iibZkmkdFpS/DywWtfK0UTjqHraMJSugfHiza03I6j5p3M
rAf/HE+AdNFx9XynsuxEGYVIyngubVo3zUiibwyAdVqfujpNt61JATuDfa6qKH4YZxibzLPaC2v0
P6VjftQNEiKqWIQRAtNza901Zhaj56jfSo+fI2xJE0URCfoi/RGXWbnt+/im4gPd59pFy+lVYhUb
mI0N70fR8i2YzeIjJ+DKnKyl6rZC0louFyKcIbeqDZgNDqG9FaOvb5S/gAc99L5VP41DcjeW82se
iYdOR2IfmOlljwxtloAb/khyyW0HRHN9/cKCEqgD41APOJ2YTIyN8aPRvbsyyZm20t0WSXkUo8w3
tXZO1TKtIMHwqcqWTPD4DTNAPEdL3Ga8QhjaHo2yeZe+dQiy4sKOzV05iyP56eLhp0vzHwgEw981
sZ2AjTck/+Aubcu3ueL+50unH5HgCCppbdwiA5XW/rEbmYRiBMMHwi2xIynsM0/kx0pHS64gzzdS
6e+Jn9wGCFhxQf6uc8b+y18uGStOThdvAOna5a9fQn5v/Bjtg9+8eH/7bS2/N3P5Dbq820J+pXlU
uDw0/sPAL3tW2V1mNE8lH4LyEobay+dSoefbTstnFU/RDSNsPj1LEepk8LqyMyXx/mYfScXbr+Bj
5/r0mizfg24w640fzCbmnvhGdGGxtfnaGHx9XBJo3KH5RjFBe4kMZFnhlN5wE34xR2+dTHR7uka3
8Ivmh+uKz0jXmmNl+u4SkhFJTOi3bCnxsgesxP2qWb7XBtmLaubsXb7xcvnuF8tTMPI4xLn+0bfl
hcS6pXle5uXBKb3xbs70sUMvZS9PFk9YgWe6EeRPviuhHmMroqEYDs7/zYnVc5qn8sdX+v5vMLL6
u3vfYyz058XlXRq//zzm+u2f+WclyeSH9BDFpHAcFmH8VEmGju2yBEzwxfcdwf/zDymojxSU9e8B
S1RZZsy+qZ8nU4Hrmx5d3MDiSfxrkylWG/2XStIXvkAH6gkspJ7/u0oynMY4qhIXxGwmjpTX1t7z
zykWnStb9u8DKONravKAURw8daF2H3IIjZXlyjOkEsDJ9QjUv/Gz6FH2PWptjqTAane2kTFboX0k
X9gPSx0JxDrnGGaY1epV6gTnoE13Eom9R9AI4jCm2OqtuqWRDevvZelW48jMG/MCJBxcFpFkSdO4
qa4qEbz1igMwHvwHfyBPR6yzWEChNEeOUuMk4D7uRd1rGqHY08AUDMNImK0CaWhSM9i3zXGjbPID
2aX09CNZjscxGm6VlW2sjJ9llNfoXDddP087RYm37/DKAUaRDMZMR8Mtpc4jTO7LYGvU/E8DYpm8
YxaPNSyZL8yEJpW7+BvxY9BB20AiOKX9GBTih4qS6rvW2S3W1Gfbq5581jPsekkgvE24xwlYoTAf
rqjI1kZfPtM0+4bhZTbB+0uOzlU/4TizVfSQ59NnzT+9dibrRc5nQ90HpbMz+ztJYsmcxpUsoqMB
ceQ672ke8b7Ld2HJGMpNLzORLB1CrCJ0JN+roufvtRxN3nxlx/XjEJRyS8mRP5oJfLCqOn7NIcqG
Af9NwBVnMyQgxvAwvLcCKqaIT23CHISdfefJuFotcNtKKK5B+aycNab0Ef0UMe+IWogrAleAIq3q
p6pc7C3RlmHFQxWKay4TD7VGwp9Q2sRi0xFOgZGKKVGdJ6LrAfSp2pn81nuxCOri4dIeq4M9i2fP
JmQbjQTLylzfQs8+C7jASMrrTNkb3dYPMI2bUjoYM/Hb5+OXEL266JQdbsM+cql+s2Mgrc8xldbi
lqAsNdZ8ATbtjAS3wdhJsx82atU3XzkOmCpyyu1EzEuNfbKJWj0eswEXz+SNV4zcnoM8oROBByzv
dm2mSBWFwYEx8HlaZj+mMx1xBbzySsOd9K2rFoioINvhiYSfkonYwEMxN8HKCp/Dbjfb/k5a/c4L
noOgGp9Nw99HEbh8Bf+p76OiJNNUZ/CsvJOQaLp+PO2R+o0bdKrlVW4U7bZehj2DYBuEYx/HzLmv
o/kq7cVG+3Kx6V+CMj2VWXe2HUH8yyoB57gRttU2G7tsa2JCEiwAiLhzhd1rVkYUEf1lHryW/bBS
8okgyysuGH7s4VW2hXPqXP+iNU37VHWKTysay020TH3Z1wEvHGlrZw75ayeCb7S+IRXeVW00ywqD
KyfECRTQymmTvlyBmH0kMTV/HL787bxeEIjfzMh/X0fy+f+WxPp/z1o43OH+/N31Zwt3/6A1uvxB
/3yhAVq4IqSZ4fuma/5muaZpSsPUJY0IS2GTDv7theaxJUj49E1F+KvK+p+Wa/YLObbNq4cC2edq
Gf4V1IJ31h+80CzP4sdwQDcC93e3VDeQc56n2tmw3nFYdTMXUYakKXHhsdmnSW4/+S4dkK6xb10v
GrdjMts8ZO5dPc/Vqy1Vf9dEDFUzysYyGx6Hub0sVHQIcjD2LLm2jekVF+2XxjBIWt+8Ikb9YuTG
RVWjQ6sNPHb4llL7wJF+RSusxEsb0MQcjybVSii+PIAD3qj3QgT1unOBBad6N/eca/yrh7A7+gPh
epqMTUxpmeGuxnPFjJdexYfLqgmdntpcbnmwqV4xOUZEL/HQhZL0gw7vFARgoOPbiaUE6FNGZZ1w
NO71/BkQPy5UfFLSepyr9qGnNyUA6+z5dSiDbSIvcjR//Vcl302wv2F+JsO+MQpyv9Z4Yw+ofCPL
R7TiqNdBxGiuw2nt9fm8pxzZqMQ6s2z+ALC1DpzXGs+WddXlEGPOeBHl1jVQbYrpyEZL4+88DKFz
COBa17zH0+fK8VcFQjEfthfOfOUl4SFcGPWGeqAQZCJ9/ipkcvxwZTPNIki/HrV/UzqE62N8S+ZZ
xdGpGYu9HBflFNryg9b4OjVRmMu6WkLkJIhYJNLUNAsmj/hqTDKS8yUQ6YOXvnWjxjCAmcaar7Oi
OYTkwBv8KWwCOXv9favio2042BLzS0QIFzGx5ZxGdaLg/hq2mgy87woTM1KeFgeyca+Qx4UpDokk
o06XtLv2ENAgQaD30OXfXVlsoWppssPCvxsMpER8A7KCQCF+SVDPtSV/3ar4akp/W/bmp7Z8GjrP
AYPW67b5oh2xsgT4Z8rlrBHnEIudUvMpdcbHEjlmKYx1lCJCsrjHJcuFTutzEGEXLpAzlxyjSyoY
H+NHFXG7UctJKzhyc47eGCrRqK6wAaGwsh97TmeLU9pajmvEFOXWWI7wuQY0mDQsugBJAq4LEata
Gxv3GkG8sxk173lTKKijUlMfjeHers1L0yGp0uC2UqbYtyFf5pDx8V8/0v8bo65/w1qE6/mfn+f/
qxiw1//4g3KEf+zX09v/xQsdi3OR/1A/cET/OtfyfqE2CbD/U28sFQGI2m/ViOc4DtZF6DVwfeen
FQUss6aEsX2KEZuWu/2X9oAxC/v94b38acSwaTOwidf5fYuhzfK4a0JmDzMajdvMMov93Jr5DdHU
rdWoZ7JgN2lvJSfHg5prRQmm4ffYHVyHmGPerOzFOJZa57CS8Sly/YfKWZpoUwJeFwRXU5hEa8PG
n1X2vb2HtUMZ3pePdmGfK3dMw01R9TniHfMuCowH1af3Tl+JlzEFdx/bKfnIrXbct2Z6cmLSPboq
jlXjPgiUpiWvDDAI0znncVhzmScsDTKGnLsYg1u3NS2uNnqHobh8xDtnA2A0J38c1MaaWA/T62RD
2yXFMGtdeGabkJald9A2nLWE3GV8tOqZkTuTfhI11DJoc2lGTml8WetCfSPXo5nlAOS1MdsW1BKr
9fWeRV3b1LY49IkXrASKnBcexXgtRkjmtI9zMsVgQkGZym/LdNPNiHnAXTeKl5OdQxvrJpgZdTV3
jYoutDIejLF2zuk4PdJu3rUFw7xedxBnikNEmXSvcnU9inqI15afXgda38eh/vZDNvJEGYQyRHyY
sGmra6NV4ncnPvBmjSrRRIjhxUiFiA267Z3vsfBloHRMBXtP8jrmBTEGD0PUbe2SfUZNXXNpV/eM
FLkiwsyvqE7vqrbLr3x6x6s+ol1apiy3cscgPpsiXhwng7OOTJYA5G16b/bkrZ2c2albyeq2MuPb
AJ1kE5YsJCqLXRIQrrcC+reYdAC2ey4+a93xIhkTwCQ2TplmdxhjUIxGUfS50/ITBY8JarBdY4nL
Ro6vVkjFECnBRI1YnBExumRAkB3xABVvrC1iqDJYnw7/FekaP4Bqr4LZ8tdx1mZLduGSxwHtseIH
N0Np7GZ2Lw1sD9gEEWVxN/uvfVC8a0c0tKFH1MUypm6lzEpDdyCj18WYcIj5z1PEl9PjYuM3+Af9
gyrc+7qSJi+07IbVPlx9wldeuWsgWpLODiWL22EKmRpjT592rY0aEWR45Vd2T2Me8wYqKmLMxkWt
k/hKMePgFkPWI2OiS+aHkB4XsW2jynizkGMCU9d6tGeMYon7FI6o4JF7I3kTBMp6L7mqwvwQJjkT
CaIhkDyLtA6kB9GY4RgvBcvOVM7KPf7V3Dq4y6wInDSIREHYAlHdUVZeJrq/trv0SjsRt63hqaeT
m0/qofDwXuWZV61M7AxAd/I7ostK3Lko3jMS8xtB4A23PAGs0bkbJ99fBSayY8ugpV2E3XQwE1r4
SVq0K9+OYK964uNW9joRcdw0CUu8CCyFNAMMcj+99G68rvwkRBxdjmNfXDZw/mRQ5wNFFILziSVb
XFcy8gE6rFF8G5d9yeggLph2eXJifJrPTHmiY2M4lNNypyn8w4L0msGzlkM3rZo8uUskl1SGLzu7
Ma/MyLgPq/lapdrGVN92e/w+wZpGEmutOkxiVm1vahqSW3ItTyAqiLU9D2TAR1HvkiD3zOAcOe2x
YjzBE8VuJru6mj3a1jpwkqM3lKek6klnKfuzwd+xa/Pp7CFWiVxSsgyD1JBugzB5Y1Lr7el93fbe
BbpBEkVvA30ChU6DTvuhMHB/1jJkoh/hiZ/EMTV80kb1Raa6O6QkEGfmTZ6g/jb7/Az/iARIpWdQ
t4+aiYzvcW/L0DuzZUP6HFYj4jEx+2/eZNw1SfQ1pGm7Rgtz1RQZeojpS6UNlK4Vl2gz0w/Ju2dp
L3w5fnXfjRE2pJR0UTJ6/tZGXom8hpaE598bwv5oE3ZzlJ44EAXYx2pgGQKpH5JkELSzyOd089ev
Lv+eK5X+tBr9e0t0edf/i6tLOuft+5AXf3B7Wf7JX28vyx7vwKT2FK4NtR9Qlf56fRG/sB+JYSiQ
PwtETZ+q9B/XFwpMm3oU/s0THtEAWqD/2LDk/QJ4QQJA2H8vPu2/UntS6P7++kK4gTavRWXsUus6
S7P1pzWmEWPODuJAbJy+rB/o4Dq4ryt2ES402qy5gEcLoRaIKd1UC7XmLvxabEJ/4PS5TrP6h13w
5p8X3C0F9GgWAC6FhLNyWmoEz25EVn+Wy9EtyYAv8Fych/f+gtMxeYvXnFXRhpirvyRP5aZbADzb
bp9jImRCZhdClXRizG0KsScWcm9B+EhesZYCWrVLRiR4xZkdoI/4Ra7lVF/gD6x2nd8JAKLwiXHU
duy5f0xTSm+0II+dzfltsTCFyUIXSjDDYeENJ8BDrWXD8G1mkKhJQcMmziQUNgW4Yr9wi0xDltYt
L1A+65sQuLGo3NcO2LGoF3Plwj+KhYSczVxvRnOGpe1RNxUtTKxj+xthVLfkeaMrYyEqe1+Ph25O
FMQ4rw/D8G8CbdnHAVVDAI5pLlwmCwrJZi+spi8447TsL6JmxKEN11nU5VOaUQcOEJ/VHL/yokeF
qE810fukqI21tUCi2oriDcfSRxqrQwRHWnjVNxH9bTDjdB1j0FDm6bIsP3yNuAlZO6XPgqV6zvCe
LKBqsyCrCnZ1iEhNlsKmzuJaWMG3VuESoR0w7Gewr21iL9sUkBxRFCbmo826imCBZWuo2cWcbULR
ElpuV82EIh++NltAW/Zv7cYFvS0XCFclir5eflNOPhcYQyLFzTiXvQXetaR5HgCSV90C9s5Nwg3Q
EJdRUbyYKcYH7vCHiUdylfZzuRtbD7ul4e0buOFiAYi1hBqqFqg4WPDirGLI7HNVpwG84MedEp91
x5vDNlibNDuJWhlBwKk/eOzJ8nLNLkszfYs61sVmC9ocL5BzteDOacuy09oCHasWGLqaXGwu0eKz
jeL2MMfBi7vA0+z/4DmR/PVx5NW3RWm+JsrCGOhlz56ZnrER3DCtv2tNNRwMp3ixjCwkF0KWvYs1
kzyBrIEc2FBO1alJ1K0oG3PVuO5WSXPXZ2ILj0MrPq+eekF8TEfVJUUFAtqW7Ry5369BSL79lg/U
EKQoJhJzoIVPSCr26LB23Ry8u27TPJjSYxotWfco1bJ+CN2aawB/DVJ/BSFOqdrO2JaCj07StlC1
PoiZUJuXuqyGIAmwyWS+T41wm5tesu+0eyszeg983GhAuvTDLQn+Jty02Fzbbn0UOWnCEq/KENUx
qgEjzHH6yhEbLHP1k0OFXgwppoOmuJrt7jbyQTBSYVwnjNcJ5bBirAwcoKXsasyUIsc7LcrW6Lsk
oWKgkcZYys0tYLGQ2cSfho4+IM0fhGMANOiHWpXDTjko7CcXI58xE3P098RAFkSnuZeqvSmowDpF
2pfunOkMLx0itjWe4LOvi0e1NJFL6R2LoXoD7yvZh6IYz1jxt1Wzx2aqfhRRTYscYmBVFOyGLqAH
EWy7q85gXyog9t00JMVOd62k7ZRMxFrzBJ5JvRt2VG76uGpO9WCS0kHtL+xs63ZYSecuvQ+5kD0i
hXhQQ3tXu/FlFgkQlSG+SPS4sXR+GxWLA7f0eCDCWxhHkstlsPckyJf0OOvLCT13OsiLbO43NrYs
1qPoC+05epU76Py8FiZwcFio2Su68mSqrmfMHuQeemflc4y6ufeFjGsi60BJiOwJUXtiuQeXnhuN
MEB8kzaVCKsHfDrQWQtnZqt+OKd2FiMtI+I1mMEOddU+GLmzkYVPTipBGF+EEqIAhxPjjUolqE8c
ckDdQJQqSoESNRuipBxuml6EZ6tXiJniIoaqAeGMrBdMyG/OFF7ZY99s25BoUmKmN2z7vQ4kv0d2
kMMz608aX+a5aoMXxVJNV3j9NmS9996vuED3g3MhYe9u5KgJ7XusnqkTHHTNj6rNn8y0CCBcyj3f
aYZujjomWc2KapL13uxeFAjd6gxbTZjdp4lC0N2lD1knv2TdvLkdlmn8t7eGpEeAYxmFXYMr2s3x
gal5yRXLblNYdXNMInlUqt5UGPO49TF4rEILEw1pOUEKZrQLHGnovC2P3SeBWz1k7WSseid6qcgl
UTSFJ9a2Nii1nT3U2C4e2kNpYMEFOEPkd4qqiHt6f991tBsI7i87quEemwOx64zZ07LDug6kU2wn
KVltvSy5Lpd115wtVMLLCuxRkaoH37UvZ0iKLg4uCdxgW2FztsHX2YDTZ3Go861afmPW2LxBptbr
EUNzFbKai2VFd6nGz4o8Y0ioiAXYH79qcWjH7gNV6gWTl03ls9ejH9etM3o7M0J62nfz3g1I/CIW
mElPcQkJxZoFb0jaoTQmfehn/97JNVNdx33wZXxb1fV5oJViK+e6yhryZizBJNZCGC60TjzvPyKX
gL1owkVS4j4XTSjxRwWHKvUuYuooGH6U005Y3dg2KmOme6T7qskBXgtAPG0ibF5j38S6QG7LTmmz
qTdOwPFTpBSiva+OplVdF1LezAbKKj+Ln/ycSKFTJ29hUFwXAYvf+sgTa5vIYhNXG4jnEat8it7f
MzfKk4+1XyZb1bcfuWi/dJoDs44FKZb61vCTQ+xK9nSkdDgrttShxIdYlJdzHPHBVLtgDJ8nIpXQ
KpxUuIS9Y+wOHzOepnWuSh49k10oKW/Ulc/LDA/gfDnUJdsqa6JZ7At/9RvWj1WemtdZ778C4DBk
5sK2511nH5qKNWUZUT8mxFi6F39EHVr7/+8rD4g46AaKBd+Dk6eBKf5lUOCJwRcqrn8RPf7DP/DX
2sT+xYHIpwIB5yAz/Ftn1fqFbzutUXfBpgIKg99KE7qxLr1WL6B1RJ5qKRh+K01CJwipJ0zbdQgv
/6XSRJhL6VEXOq6rZUntH/7cP5cmqhR5mDnzuHE8wA3m/MR+enaqE8UvJq5UffcQdoIOJtf56iYm
zPlgzwZAkuHiXDFZds7WHdYuEKwz95rTjCyBcOyNDHxyS0F+65TEbCwotYssmZ5Kl1tmanI/C1zj
cWKSzFq3nGRc2v+ww7LasveZQO4sWb8VNzfUCSxpF9kPp8NKYabhzN1hyHaBYn0KuOBFRSzLRWoy
LPv0QnHweyvdJymneT5wyUEGtRuK9G6Y5amqU5aUqsyFXQ2YlLDdz0Pm0RMa41Zg/WDnvUFOlfOj
OHvLiVS4jM+MoXnlkh0vl03ukx1XhYZXOSUBQe16IJDkR9l1RAyBXsrJmO0L8O8O1XAHkYURF+OD
cRhNDqosZ28c6EhHm3C8kKV4jRvWEba2excqt1hbpe6xO6OEwgF9j++WlZ/xBvr4bmScFJnqrV62
AIxDCvMelK+ib9j4OhKfzkgj2/Xwyrtw2e1F/1qxPjbv4ncRyAN7Drf/wd2ZLElvZNn5hQQaAIfD
gW1EIOaMnMcNLEfM84xVP5lW0nvpA5vFIqutS6LMetG1rd+SlRmD4/q553wHkIeNLzU/DFG9L6sF
0q/rBB0EPn3qBRqTvy0sfAeJozkWKfBJMf2EmrjNAZqudfx4K1MMzibVmzvJtgYmP2bYKRQPYdqE
a0PE3gxyA2KfMX+CAiQbadWGJ8Vw7xv8UoGt5dBma2C2mmSu7hlLghmGYoBvcGW1yVOC2W7dQ210
iYgGI80jKvJmQ39ySxorWFq13kh3Dm+yv3ISyL5x9FAqE/NOoX9wkTqwO3p3bPuzNocHMwIQqumv
tWZ/yKg8Coq5yF1VK4w+tyO1jK4cL7mfH2ZgsnjqxQJ7488B88w9Q5FqxhnEKiInBsDMGDbuKwWw
rBLahafvFIjPESFTP4C6bL7IqbvAxH6gauk+Q7hFVwX0M7+3LFXxrPq0FQKrYOTgnjzEFnFBoc55
T8UI3LdLq2lXkEv3tIHDAqMBIEm+wXvcBgVmYIZ0bR+Gwj9NJc5dEe2WSEk20MRbOfoP4WKu6jZp
UDBe+h7PVO11fXboBd0ZaoDDmsb+VgbdxlfRoa9mFrthk6+jSsIpQ+V2Ox6aURUfE72I1tZovNGw
TmuERtSnRVeV3kiAYdMUKSZ+jKAUuGgjsA0DYOzeCGpIgJlCuiUTxKWsA5l8VXJu/ZipHh2qMLhN
qbQB/GQcHa3hD8eRrJkWI4fgAwpr1ssGBz1xas5lIcWWSrltSChoK3QykIG9DAtOJo/AvnqEUX3e
UIRuQjzmZhQpL0zTQ6uPb0nm5G/QGivPbUjnaxGdfTlppp1fkhOy7ZhdItjuEk+1S5nEySmq5Ubj
1WNJPX1HNVKaU31BXfDa6eU+YvXiNg6vV/AFpOjKxPuUhQgWRo5GSQOPbKyDFgxUkGqJ2JRm8aTb
YEVWvl0SWYGcOyU7giZwcpJGZ3ENEwgNOBpn7anEdwBle9BcE8NQZT27EMl+urDDFIbaOSa7quJy
B7FYW1s1SysW4RuU+NcI2QvzTOjTPEisKjStezvPNkQmtgH9c1A2E7hwmOkHWsKC2ZGHDDftDsRM
cUpsf6bBnpyP3ooXtkPSm+Bl7KxiwGSEdWAO6A2MtdqG8t88AdenBDQm3BRQ47r25XQWs3ONEZB9
TO2juoAtjiIXnBwRblbvzudkdR1Y6fi51bVob8RqN2t84igu81cygrBYmFdE1rD72QfQ6ulDOvdW
6pEkj+iCZL10U6s6uWpEwHulKIsj/zmtCjnRsQk84Y7dFftzF7EnqpHfYQoTlyiCZJuNun0abF/e
mLjJ3vohyR+ytuCNtJrhubGsYYfEXd1Xodnd6VbTeUIMyW5qsMSmDXQ9dHQ8vRgoinc8F89loTZJ
0meeYhkUTd2d1T7Qm36EM3sXEE8AOp2+04Z+1yrmdEN7CchXbfhm7+waNNZfn7z+xdbVvzNaFhf5
fy77bt674L1fRq4/Lq3/9MO/TVcYiEhcgpBxdMX62mUH/ZvyK5F3df6B9YT6VeD9+3hl/2KCg5Eu
jllD/Xm8kr/YiipPR+fktg3111xHJC7/YbyycOoawlmymBaoGYdf74/jFTyMKVdOrGi3iqZrzS1o
PGsc5whBMIWRQOKOYkKaZdKKqmOBsPbFY0qntqSkYduW0Qdtp9HOMSOanSLJGdTHd1YqmssEuPqU
CGWvGj2SOOh4RolOnMKi2U5GX7N0DesXHVKfb+IGb4mmU5thuV6sSBkVY/LuI+FtQ64MGrTUDS76
IxyOpQHndi6CcsPSX66ovN3zKX+dO4W517WwBmYGnlmsjnbl03BKdWeZ2vSwGXrujRIu2himD4NO
g4SfMCVOo09fEVgSQgtztkFdiNaDP2ksyQTlm1UWbaLWr8/RgBZNddTKwWpZ+DG3TBBs1AhyOwyL
+0wjK849CiBVYFwRtLubDPeIaYu6BrO7kEehsd5sH1OUQruhK7PGsBI1V3VfAQSwjQCDJG4bmVaX
OZoPACXvE6W/OeBcV305HnsmVSZe7YAySJdlSwJokja1pOCbIbJldxVaQ564mwg9Z8vd+6Huxq1d
N3v4UxeT4aonCyt1hdm1ML3QHq4KzdwNhbsfx5KTDEBalbmfsSzIxoaNN4n5Yw7EdyNcInedbixk
t59JxPmGTd677PprP10CDqJ7ijhdIqOkdCTSzxj6T7YDasXU+7ei5mNROw9Kb+muDYI9FDxSo43/
OQRxcIyNOvbyvH1yIhySDBtbaI6EkRqCWmpn2sFVQy007I4Rl9eY3poT/X2iz3Rgmg2FkcK3QFj3
xWZwFWimsli1OhUNsRG8Mc9w4UxTB5BN0nhprxvbZtkPZr0VbWKLEixJUUUv5dcMWW+RJKZ4ntYs
5elqC5LgwSko3dAJMA7kmTZdzPMcy9htZYXA8ztoaqirNLPiIW5kk6zTYNymbfI1dOGXcEI63EqW
uZpOv2CRD3JNf4ekM5rJOh8Ao05GRTNfYGYgMikwLJtw6xrjW9nAYFhEzLVBWrmXRIB46Z2RPEk6
Y8vq0kdDNCY6L+TQ2xirVFXoB9dq4rXUan0fLt3cfke7egWbD3HPzaAl6T8Vb3ZBcdIm0+m5k/Bs
3Xi8jVi/wlAAsePENazYTG9+0txkiSg6drP8ntxm4PPkgHowhx11nmpmZd5NGlnnBeUjYProlBXD
ekMCbafaXJW2oDCNcY61dLjPU0UDcbptMVWhH2vnZAEHTZgTVhUsIfLD+J6Dm9A1ANQCUU2hDino
Q45ful5gFu4K1BMUIeaD0BnzjVywRSR8rkRc74vQ2BqOthKZBsoTlK8L8UgJUE541pP1gABmLVgk
UjoAkgZU/UwGGKihyDWeJheUUjgvbfDiHp4WVxSj+iSWvhe9Q91sBLi37blYDBosmAFiAwMhZKbU
7EzEEDBOQznfGAvYiZGJqV1+RxCfOE+o1cyeKGOY2eSI+GgueKhpAUVBmfSMxYFmwZAyB+lpMKXC
BS4VL5ipRRwrR5qwK+szh0NlmGm/CysuTwJGVe3Db3HFcC5EcJUW6qcEZuWMMXkD2V8NYK4acFcu
2CvwWf5qEOo+dEguF3PzCCebbklgWUxaD/Gv9KyFo2X1yK35BEkoWyhbObgtQKM7DgIsmguJy5jM
7bCguUB0yYXVVSzULsMMjhKMVxdTZYZVP9ixfL4ZQH0lIL8Aej62CwOsBwbGsbXTRAYezFlIYbLB
p1GrqiQRxthOkdNHVHVHnjD0tOsGfQSi/FICOz4ZvIeIqBu0R1ikttuv+Jw6WxX6NvBHeztoTQ0y
lIophzxXbJP6A9YZXaNNE2UYaMotdRgnIuuPXLSW6o99LZpnnqhnV7TfXGxnFOUWqwhvpFOHfNli
IAFaFUAU8YOWT5UbUc2a8rXXkFA/aDiG4ThwQ3EBJVyNUp/3sKKnpzZ1tUd91oxNmujythtKjAdp
WNunkkvXmi9ceBypR3wKEuoJ8jnnXUP4+2BZDw6FQmC9Lz/7Xl3nCwR5tkBD5vXOlEV8ieHXOjUj
6ixzjQYNDIw0pjzw2fupTKLC+uB/ohgf+URClg1r+IJktglchM8j9R2Tq8ArjPOr07bcOobe3VuR
9oWIuZv9+GeYonZjVPyp+Zh/xUSLyaQDIWur4GbKSW8nVnMcHe1Qde1jOKsbFMfDCNp9E5XJ2bRg
WPVFtupHnEJRPj/9jz7q3akxSkVz7zhy+qqPKprZbuon7CDk+Tl1ig5KGPXUpttTce/OE9avWds7
toXRxXA2WsyFr1Z6dKmcGk7NKMYtV3haEDDYBEN2nlTDdCKtb5+H2gxoK7HnhO7mvPEyfNzrmbgG
hBUCiAF9cJt6gU9B4V3nFCM6Rsq7mUyoHk0CTZNgztGCJU8c5lbBGY9Vf055ZuyHtvrAYUrdn0ut
F7tIWC997n83bUvHvQzvJzvot6MVWhhznIZxJW4PlYx7ovhq2XFSWMvaDDtwW2L1GdSxV9SOGrxc
tGQvqct17FO93NOp2slox6C14b6xp5iK+LnxqWvyp1aQy7R2vG7tJPuv8Zn+N0SqgC/5Z3P7//q3
r/f//T+j/yui8df/zG8TvPULc5HUXVMY0la/pgN+924YhnIY7omfSUiMf7KeGi4/4zDauxhPTYys
fxNIyciZKKfKJjygdP7tr3g3TJyqfxZIQaqQ0QNnaDkGHsOFBfPHCX6gjWLIktraVHTU+gylUB5P
Y19RYBushVwsCmIbc6In6Y+lf7osomMKgpPymwrjtV+R32x1b4z1Xb7U9LC/B3Gbi6+puBkHH9xe
lnOM4qNDdmyLX4Np50q8Zna8pqudriTVp5ticJ9bXFCAxRfA7HyK+/iKCKrXjwQamAh4uHOKOZ6K
06OZ5kdD0WPugt5vbAzkIsA5EO/nVryXgnqC9CaGodv42VbpyQZYF/oreAQ3OFloJCHfYgpDaG/r
i7WTQ1yMKc4SS3BWf7GXh0eI+5Y1CP0jrPE23RQc22aXuZcZ5C8E1jiQB7i48B5Xbf4aZBZheblu
MzHfDBom86aIXitdO4TJq4S23FvOXUgLSDeH8MHpbctS7bHNU8LzVeWcO5/LBjd6mxIjyg14jJY7
367oVN76Sm1i/0Z30XzZqJj1W+Hnp94MbxX7KfDm7HyRDP1zB0yYH1+6DDI3JEt4HEN5G+P/yPmD
K7oa9TLamSHRP9z1ZA5PY/kM8IU1mFqXVOhSdok2GRUAv5hWChoIfIG/Ya62I0AAsz87dJiSOYQR
zzsJgK+6xexLj3TDNGuCuin8XRU+ibmmtvoqU19jr2Cnd7sRez3L+5U/jg/Cp1xPs/hV/R3e2FVY
8muDPgf3PERE9AhZ9cm81bNLzWaxaz5ZdHutsLZWhW2+yQPeAKe4gMyjJ0oP0HyiUO2mtF/rRoWl
/0q0VEZo003l0josBbyazhC0hIZ4Q7Hc31n+Uh0etuV07/iBcyc62X0bxP4q0O3TkgNUEVxdgoF2
XDs4cMkKOoQGZTJ6thHTV4XPRbzT/EhPsn+YiRoWRA6d8E7HfKKS+7Q6TVlvM61Y0a420Y03tcAj
XdY5fYXVV1i/GzheE6rRni2tvyjKPbl3gnr0k/UUGu8qci35X3Na//dLBah/elav3tM++qO88psf
jx/67WRWv+D7x83Gbso1nV/P399OZqxzkhZ2ikHsRS7ROX7/5qpTvwjFEh/7KFs101i8cH87me1f
FIchlGSBu245tf/KyWzZ/+Fk5okBwJcYNFlp5SoUpT+ezMrSuy4qzIAC8Oh5oNFKzjq5nhl+Auje
20z3MVs5XIHqInlzcfgg1bxlU7hXfYL2qSfrpo8umd52e9fNvpqEDlBajN5R7K015rP7CLbwuu60
Uz0bD77bPkhzyPa9Ugxkdj7vBxiOMbGhNxURI0htA92hf+w6HTW79cRgAILIzHsaQPFuRMegWHYd
k3UzFT4oPGpyMmvGFAYeyYoNWk4G7VB2Q/wgSiDohWF4oFU8tZiZAJw+MP1eE0ygIZK8lFb1T4Fm
hS+DnbKvHusfbQ6Oo1GfZuIQEfWavhXe1go87TQ2h0JMB5UwXDGireHWbXKZMqDBuQorTBwOvuag
DF+yFjGzofB8y8X2GWuYsVJyYBIDG8rAn71GNkSQCnxgazjGvkqNftOLsNopWm4PFT5EliiGdnT0
VG3EFLPNmOeGLNhw0oylPcWAY9QY5o/Ji/SRlvWwM32cZhgMLY5Bu6q/iQNScNLIexF0xrOV41uC
cDB72H1+lAXzk333oaBNZGWqPlsFmTtwnU5f0zJ7UuXyNHSK8xjgkBF5uTM6F97qcGME5rSpbQ7S
YDngwUq6nLr02aroCiOFZGcwXFedDgTKTFAzeG9i8zAuTC2epGwJRpaVmfEeNRYQi4qXPRR3rhXm
G1IQeBD4JK5U7qCl2O2HqLt7J+2Q9tuHqrdIAYToSaxpwOhMtklm3V8aP9pXhvHHQufqZAsrWjcm
4FEqrKpd4SaSi0Vw8eOUJh5M+3nBgq0kjlw62rzOMSPQnQ603hDPuo75oJEvdAwy3ks2mvE8frdh
d8ZF9tVnPrH2bL4pp+TDJTbh4TsdKCR2bY8n2HevzXRIFK7C/N56bckje+J/zp2IlEK1S7Rkayys
ClOIG2qd2d26U/luZUW088nP0dZ6BcJnZ5oNm9QR5n6WuvmptnRkfMObccVSGqWJw6CF5Q/SBYtU
pyKiE5TGlU5uxXR84O4ULzpkLDGDqiXgouz5HEqoStESny7nFDZLOWxScjG4Jc1VZGoYwSSCkFsa
l2SJ0cBnLtgdI0cSBC7WpSPYWgWMVZ2kYGl5xMSxeGCZlxKnE2c002O6JHaGJbvTLSkethCClsDo
vjPchzCa7mgFTbZQZgn/dKN+ctPkkfI+9iERG9aZ7oAtqQYXaoi6cO2lQG9JFJmQEEoSoEfYqyfB
/iZe0keQxwQg5MZrlmQSDZhUOjhNeJyJLUm/fU6xm+lLngnYJH1IKi9v6WxCuQzJzUUcVYt0tPVr
faGpxbeUcyebKtBuJoP8PTg69c4f9FYSawKUO3DDhTAGJgGmV3AMVRs91LnQWB/O19M438SipRGr
sKArxH5Nc1ztyKvGLus9AV6WU32VLsbdx1io19JcfFvzYTSHezNo4APWO+E7tw1XyJXrZID682sr
IToJ7PVmDgUSA5QaF1hq1RB7SrrtZGev/gQrs5Hdrc5O2e+qKzehVLZtOT2UVyUWQaO6+Oj0GXxC
+hUFYieH6WDbxS4S03rKkxdr4nWUvXqI82DJAlwXzUznTHHUxvEqcsMTZitw6fWJE47vC4KGlfmP
eVLyG44/8ygueiyOcKsB5IwT1QgVS2pam70A2yAjj3lv4addD0HqrEQbfMnZNfj144+xHm6qRPuW
Jn1+kUP3q3FxfZvFmX4Y6u7NDHxadTP70GG78Cw7YP+dP6gG6mnXz9tecRvPp+wz4ADclBOX+YlR
Ce1R+NjzlLV3O1jNzNGXSeLt8sOFYJqtnKU+Y0Y4qMsKPPzAZwvGzn2hus/K95+LqgM13ZxlW92X
+eIjoquk44QxnGVHzK4YzrVV2cdakESW2RPz2CU2USKVu+nH/j41Ka7CXOAp2vmsAKVG2vvMzcHP
ApylCYUyhkxjNRhj9rWqIrA4bZZPYxGc4oVXOA/RFdmptdWox2FoDo6O+3g24HNUPW1D0OCteGwv
kUnhl1MTdVbSBmERZfVPcLobM5uheOaRkxn8c+Fs8sjCMhkZXJ/oMt3KRKU/GSmisuK5Fkq0ySp/
aCndM9hurK2pkNAkeVT0fBCRMwHDapKgMvJezsviuDR45M6EF1JEV31FN0Qc1K331xd0/2KhjN93
bEsE9D9f0N0V5f/TRd9Y/jO/X/Qdg5UbV+l/9y79fVUHIECyitO5sQsBJhWT0t/HSfZMtuKHHCZH
W+f6/fdxkpnU4WpumUv4w/5LgABriXv8yQklDEWABHo9wyuOS/0fAAH5xJodgLbY+AxlKbLopI2P
I8lplHGSydbJJ1HNKXPmMrQS8osvf3xLJI9clP5ZEsbGgvq1TBcRIW1Rxy+DmM9WfROk3cFpP1xc
GEBJN31zr+vfATHMyRlDaigDEuDBkgVPCIU78Tbui9dGxPtyqpkbUw6HgBh5gKU7xgcE9u4GRuu5
Jm5Oz0xgF7eqvXehuk7E4EO9OvRDvR8m49rpMBWX8zoa31yS7MtFs563Ex2YSRQ8WzX/dcIPmLFp
S1oq42DKL65DZjEi8m2PaliSmg9mXE2ufpob2CPt1UC2flS4DjukNjL3GDNIv8HLI4ufk8l3Sry+
obvPyJDbWB9KgmuZwDcuk2fLXqz4iQfDC9MXTc2d2CRL+F85Ld0K5ZqTuPaiYbZWgEMPukUVFajO
NMDvoFF26Kb2XtofLhWEOdZk2vEuRJepSJCPCvuYmKtpO7mpfx24VfJSb4nOWt3WDSr9REPCd9JO
hxpreTH2zkaB5aV+S6yYAmyazGBoNjI95UtCwGqKcRUvKVZ3yD1qK1YCpwQLQaKSdcZFlhTHkQdg
cQUzSHosn91NmWd4R5zruZPjlV+O0yumhl1djN3e9lmbmuOhHQDro+p0dvUUtWwGEmDUiwK6rqP4
PDrPHa/jks3ALYSwxJPGkZtxwc1hGeqdlOAPNbdhUF1sPoDNLLBthJ42stiIbYAR9yPPNq79a7Os
8IWIjZGPm6Jtt2T73nU/eYsctXEpAc1MOKcC7BpPwLSioXehYi6LVlYoYXob8GDiZTbSl5ZepDDL
dxPY1TAV5sXIk3uj1fN3mhTIRtpct/KJtl2hpmM1jWJvaeJGj1iVUqXmsjLws/DcN9lPTMsYd6Z7
cMJ7KYN7ywbfro8/dkF7yPIypK3zbCZdvMLhLc4RaJ8eOFz13Gl4cSIYTm6HyDY+FU1yxUKbbjto
PprtX7Ey2nVJvLbJK4UtUNbeuRuHLzkEP21zV+rJtrdflor7mLKGAcNyw3NPmzCtj4mH2Y7AN3gO
Np1HGTTMRo21ZpO1HuWLzyzsuzsxCL7hdxOPY3Oimm/XsSYerKWTiiJuPkXK3tpmuMZ8/pKy7J4R
yxIqcyljLtYFMlqEnGZ1fJBq7Qgr7kLAHKp7gnCSbtloecxN6RwRaRTvKo72ArEOaf7gxyWt9BLD
CnIejMNjbiovEMAdkPsAoW5qtwGOBJwYORBE3LFb9MESobC2q5SbAHYfnxxHVb5qTnTukBYnTomY
Bk21SI51YZGu/urkJsBKXVeMs/a0k9XsdQj+FDEQ+P3quWIt0RqpfzbGtwDlr3cIOXScGbjeU0Fr
cibxJubepFEd9as4MyPTRMg1NFzucq7J9LJ2l3RRdEyknQiolP3lOhizOOQcYuXseTc6sbGdMonL
xsCrDCBWzUKzMip5KcFb4f4gzAvk0G+zZwUAq6yai7sQsTQnu29KGFm2CS3LAJtFP/pzDkaLSYob
I2AtnEaPM80z4LYyME0WTqt54XC1ALm0wVqZNJjRI7H2QUfZgLumZROrQiAAtOiNkCuZLfoF9lW3
YL8qd95oXXkd1ti94YLNbnPrwgkr4IXp8txDD4uYxTowguxjudDAF+sR1Sp4YyT3PLuvXun4OeHm
xu1NSW/Iqcj0vnJQD62M20OJC1Fl9hvOsxyyWQThTF9QZ/o80R/Xw+WKvAQD44pmaUpixCqEBjUt
wzzINCd/bKwRmL465UEKk59qwFVBoelYz0tu5sV3krMBhI01SL3NwLJxQpyQWB7nqvI3oXOhku+o
g3FLoO6vKDaVD8asniDQ1xCkG///w1z+L2Zx+ncZzf6nsdb1NxX0/1F7W37ot2GJBCokd33hJv0a
XEX8+n0rskxDQuff8I+z4PjjsCR1piEHfc3U+VL82TZOYEHYTFGs6VDL/or25ixK4p+HJdMA+sHU
paMO6pb4h61IYs4TWT5lb9hy8vERp27GLmOqAJ1MX7VWvRaL5Vr689rMnddUGeC96Z4ZND6kMqGJ
pFi6HDt2A+GIITQS3N5ok+S4moN9Xy7JOpt0izHiC4h1nj95+ukUzVs04UE1anEKpp7Uu09bZkRc
HGFreIkmiWV28DcZaVdPutiJgjh6aqBR+w2+63bAOh3m5tNsWk/xUOA1hkAXuj7/Z360cTJant3+
UdjpK1MBZ1U3vWaufgtu7XEIzbtiWg04i5NSEUAqsZQatbwkVLs3JVsLmV3XVHxy7KwNM2dB7jp3
Wh9vgyY91RH1NBnIA88f7L1VzS/WnMLhYJmul90hqyDXNdp7VatLZCSDV8JctKvoACVtnczMFpmu
zLMCZT4Ecmup8Q4P2w1mmi9HfwUb8L08imswPcCLemtdU4XIsvWx5Q0hmZPsDBZy69FI7mabfcio
dmFdnq3QdNdVhZemDHFgJFOxHmO6rsbOueOXN1ieRPLWZYl+huxHk0xwsDPjMvDEXCTXa6w8OrGi
iVKQlubq4Gz2s1zVkt4QMzolPm413aLNScdXE79zJQdzRStN0GFsJjIJpJUPjsOG12/PTQIIwZc+
/rHJee8oCo7tAMq5KNtdx4NEz21askoP1fYr9tVHNlVHXqh+Z6TZVzWlB+XbN5OtPZldc+oT54NT
8pik4TGM+xuNsjHlBnKfD/E9ZisejFb+k8/puS3cLevycBX0mORts1vNxJZEE5+naTzrVYw0G/mC
XXu+qGfYBgwvpzGks4wXV6PYVaO7zYQSs45rEE6NPSivrNqXpI6fnIaiwc6dLhDyqJilEGH2k/ME
bnrF/tJeDV2yn10e5mlQgg4xCRLx7f60MLlSTuusKuXzHG2BTxmxs4aLQDVk11yy2WElEijycnaM
CxYfUjxanqQgIErql7l2v8MwRG8E9YebqHGwr/d0OzIVrlOLb4o9LB4f+i5XPLOMbeK0W1IrnrJq
67qfcaM1vYl2Vl1bQQOBvsu7I56AO7IXzWYuzHuFDc7oUU4iq3prmVL4s/X30mnuulJ7aZP+6GcI
gYo5kTa6dvFVbPRw3qezvjYbe+MYd3Ksz0XaelnpDm9dBRTdB/u7snE3rpqkPMA/gbGYxkeqNFPE
z864CimzQNnMnxNKAOj40WFkSOJXKrkMMc40N+sfwN1oxIuxzRkEKknRhNvC5PFKAtRrFCQYFWBZ
CTLahsfriFUuayisE6CsS3VnM563ikdpnbCgSkpqpR0kPNH+2Lncqnx56VijRVge8nbNPfJk9vpx
xM2+7lPnaBEhN2P+5MZMv/qEJVU/BC0LgdLfuW5xZQfmfTOg/iTCubPh869Ld/4OY/MNDuxmdIl8
0odarXSCaIioYt8F08skw88GIMA6kcYHbFN2vPpwjqrxAI6EvPUwraycwpxB7JGLP5SgjL7iR2qQ
inM0XskShkcvpspjPih2TVvcZqzasEpyfVsI9Kdq6ILtbDPmWGP81vKeiIGEqa7twB89OA2dTF3h
WZXCvx5GxiHVMb50WYC6VU+7vrCzW3+JI2p8QfcjVddWilI0TPJem6dXLIA73cdVLtLDAMfEllA6
wvKmLtVz1cRvEq8gU//GLOGKxejFPmp/kz/MvrUvjN7dmNBxVo1gTHHAkq/NeEC1hlLELX6jmRhN
BoFdsO3j4+ykdzJlC86FxKsmufNnalYnQx7kpB6qSGDw0tcEm8PNXGtnaffUfUXY9NqbWCGNafIl
F2hSUJvatSic9MxnzEKPHtZO4Xw4Vck+vuWWxGbEPE3JDCS2KddIZASLY+OuD2LyPPPHOMgAU2j+
mMO3o1Nx3LG6xXpb+8N9M08fdd3cq4YGFWMJHwkcTmtA1s/uHOYejkzcjpmDmz8tXoLav81j810X
1R5T5CeSl++FWkIpFq4DSe3bKQBLlA8zlRVmQqiRkmFoD8B03Zh6lNIgyp+6L6aL53Oo7Z0ZTQ9B
ynqmqvhUmO4bGgznNW0EhInJxnT5dSjJ9sbtjIwoj7bPkK6a6w6XWx059oGDw181gTU9piOxDmzP
/bY1audc2JSbaZ3ggFiAS2g8+tKPPCxv6rDrUyvYWQEJbz1h+d4XlDD3JrnhFso8if/yXkQ1PopC
Xo1pNWPSwsQqRH9vuPFnTfk5PX9cJ7r0Rs39Pmrspxq2IgyLSl9bED4oLTHfsfrF66FMWVeENlFy
0KCpBQ6H/+lsYi9Z64N7BDbS4FfGYFjrFWGsmmYDf8TmbFIj7jjaLeiOCgMdYZ2cONNBi9wGx9N4
kxX5B6cqS6W55YmqrHxTGvUuqrlUpDZY99b6AC5JMY2/bSuS1p1BLUYs+yPtlJ+4A9lLEie56scW
yKDWAy5GjAwL64EgyM50Swq3fCLSEhNcrdFSK/LxpSULB5zPZvUzc8rMeZet207tzaG6t5Pm0Sib
8uRGuldYabczovSjjSKgrkRSHytT+x7G4CWI+u85w8sp+ZK2VLuvHNNo1xB2MZVW9nrUY4BiyQS2
1TWA7Xa2OA64+i7RFH45rfPtFJ2XhC35k8FZlWHTrJMspJas0e9mauW8pgzHjT68uDz2hYY5wLa2
zVAdWBJjyw4OPK2e64YV15JgH6gf6HBkIBUjZCEfUfO7Ava60Kc4+4pEfLEd/M7a4ZCMKAnDeKZ5
a00kaobnoJ+NdnooDfuSYmzRUcQpSrnVe8ES1LpWInnnRb0EC3Z6TDaQ1TcUtFChknx0HURNTVCA
zKvR54uL4qodinfMew/+HG40u7ij/6RftxFB92pgInLUWsuse6oyT5xUntIKihmNmUxh609q12U5
KSa9GuA8DsfetwyCfPrW7aECUM9wLetwm0fJg6WP8Eq0yt5Y9SuxrsCzEvshdY2jPZXXFdb6Mn2s
ohIOyEefJkRiXKq0S+PbpWmw1/mAU15kWnm60Uds+IW8tfjNMtKqC7cK9orZ3w+sjP1+DtZKg/9F
noC4jvnZZyL0kiAyN4aEngQcGLafunckB75DvLwNw8VLYz6NFMAkUeWlc0uirgbmIIwMs70PoXnZ
YIisINMGGmru+S6z2xzYfze+lNskZO25MDgMFhYUxh3CdNo2DuJKo8udpsyr2jcPVR16OpME8tlR
WtRP2tj6WMPDIKmPjRWeqhBpcqh7L479U99bJ43lDzoOka8Rl1NQXDJi35oxo2bBtFTE5n/dXQm2
s0FggpVBKpLFI9hijxXDro6GfYnMzCFGQTY7nHUZDNsQSyImTu7OjDclCl4bpLeaGX1YttSBQCcv
Zkh3q92S6xv3mL5YZNher03xEgq7tFF7LGOi707WLVGDaTWKOPSUTsa8d+1D83/IO5Mly400vb6K
THunOWbATOrFnce4MU8bWIyY4ZinB9Cb6b10kMUmk7RiW3OhNnVrU1ZVZCQZmTcA9///vnMcyDFZ
y8xvsKkqVSHfklmSjHf49sO2MtmDcWEhUcBHknuO6RjdFoSHuXcHXiHSdOMtRVuwohngAcHPLkkq
VsuTdO9Se24rBUWxaFNFeMa3blKOWSAC2cdaGike+ABV7F5LmvRPk2p5ydJd96xqWVmg3cRgnnUL
gWuneV+k0Va2llqXOsYH4nmHzO+tU12TgcpqKAyC8q6lJES5Jj0KSa3Bi+trwu3fNAO4WqVOe9Uj
UN36Jb//vmmAFyAuJdTNxPR+RQp3rwUTh5mQyW/mLjnKPuU5Y/GmmQ864Hhi3dhpSYjZqs7fWQY+
kGowVjwwNmLwbseJ+LcumJH1yY2cCH5h4IjWujOdOk7ils4mUUxSHR2dOaNp+IsGsQD8Rn2VDWwT
+0yus667T1uAR3Z9mxjjLa21rwxNzdLQ02YzyuSI/G8dNDGWR5JRnUyh0icUS63yhBm4W4Yzj840
NQC9XtGwASiAwpXl9xh0F00bb0IH7EQUD7hySGUtq8B4//9+s/RrvIio0F+vlf557+v3r/xtOGJz
FnPwhv+2L/otmGQatHxp9TPm0P6wSYIRZpHidBiaOHz5z+4EqmIcSZw5BU3a9G/SSgnK/Wk4QunL
skhEaEDF4JHNU52fg0m/57RVlu4KtzwXuUCFQGRRSzZW5D96NWD5TGyj+iqnMxOp4dp2W6Z2oOaL
qxozmqlzT89uzQCUhI7G5kUHYW+CUAp2xFAcxg3TQNIoXNLWecQ0w3HeG+Z09CEv0g+DsbtncKuc
8odqRkNLw1r51jPu5aVkhNiY9Z1tFt06ZFA61WCd2BJbYIBYXbGTLwjjNRPBSAuko0Ec29XBHbpG
hf/ICfIH3zXcTVbzb+44Vz1nfNcTe8pfnMbl1xCZa7MoDp2MwaqSdYzTp5o6GuuAJex/blZgSCJC
pxpH1HLlkg1XJUN3PT3ldkT2r+Oknc/58SB0n4KmeZKApdYMDHjYCII6z1V+a8TGPIJxNb5v+DfL
tkCqCeLyqVOfU2KkSy9VPGNFuHbNm471iOK1CBOIl4Kc5NoNOHdgfttIAu6CoPsQVCcnNNfTnH7v
7eTEHuglM1KGA9zY5Hfkp8vA03e6Y7zWZgoGJNpnuYYIugvshVdy96m6q8mnTZd0A7gyBRIll3Qf
MuWcuQleSc1ZsSkyyI5W5PGz+KbySrRW0RYVwir361uATtzC9B40PzfNDuvv4Bw4fp2MPFoVBPxb
gv598uZa743NcxUlbDupix877OHfdOw0/3dykf8JU+yay7zyr59C7OXeo//9v95+HtD+thefv/TX
x5D+CxQOjyC6Q3odggcb418fQ/IXHk0ajc+Z1TGzBX+f0VJYdZC7eJbNqJaY+k/JdfsXyfLbZpXN
/NZy3L8lA+V5+KfHEKl6QpoMal2EoKzP58fUT9RBpx4JccbMB7i4JI+xm0Epd8d857YDDklod1EJ
bI044ZYEyprlMnlgCct91ovpQUB2MgUNIbId0UtU5uNpsvt3cuS3QRWsXL3g8oBzm2BRA8C0F/GB
H1raktHEHLTbqslcSX4Z0PYPXhGtM784jNK5ixzvrBXavRNJHmy+8aDpzrYRNEgAUcRx8NK64QZx
27XMxbZmBeoP8zEXQ1gmmHSolZa91rl55HDEybE8EU7dRGlCF7Vct35P1Cg+CW/aZRT7F1ylru1W
fNEkgpvTGXNrkKsNVk/SJWzYuD2UiEkp5bgoeyuPKHjy0MyA9sE5itHgW+KyFFdny/PwSk2XpFCP
Gps+LotbKTmDUTjsm+K2Uz0VznR072vO9mPG7XIc+m32QztGP08lO4ua3MIfvYvZ6NOi9Acmg7Xh
PPsxT1NIlP0atQtH5VY8FKJiGioI5cTuM0Haad35s8F8tKOFIVLruQkkQkz3rhwF0XmH7pV9TIP0
GIb+uVds9pX1EObjuUrj7UCOUieOX7GzNEvIGgZeylXnoosy2hnKscYxd5i66hRWvD6IAvrIBhOG
tDYbyGrAVGxW9lXYmmcX+pUbpVeYQHehk111Mo+Z6WZfsu7uLIHLLlW0iOfwZriDHrW3c/+5NMv7
0EJoOaqzPmTHcaCYFyf3EBahLww7XiA7V4XXjWFt7TrmxpivJEl4hCurXO9uZh4ERUGENBwtya3e
dZ0I9w1XA2sM5409LEIGRGEfg3+ozqBhWO5SL1wY8C37Mj4mpP/ziU8YYz4qdkPOzVwENFf77g5A
ykFQcWJcGi35Na+IjzGKwL99TedovjIzMUz1u0lu1FC8ETctec+AcNB6eM+REq9t1Z+TdLxklg+C
0Q6L16LMX5rSw0nokToye2evtQ54W2ntoXhOCOnSQ63DnMos62iZXEvKedmZxtFDbsTmUrnGZ1IW
3GRt+ARavqymORUgcd0HY8WTn+vbkvLwdzpOu9omIFdpqHuV3VhLIl/PfL42XWLcMTELN7VuYT0d
ixOFPvqQWrQi9AxgMC1xJsmCEEI8XGVO9VEYw8hbeLoh/VCxpoSeXRdMfqa8uUp6BiIxVxKvztko
e+Yrm4G9nZT3fqitBxh5ZApJ+zVJsozckdAjZLYCJ0Y7ax4sgMOMp3pAWgvysf4ib4W77InSLoNk
pvnppnGchKmt/AY+pOJN6qb8+VWZiG8z8rfPHR8VOGOsACrMAx2VMtvHeDoR+VhMZfMN2XzDd310
IBuvOGCBu86JrdV9sPXD4Dusi2eXGYSUgC/SYNXZBGrKVJ7a0D4NunNx/OGKLdzSA9xW6e2Nptor
0xTf1CkeIp2JVmhpHz5EnsZmXQ4CmLGrOg6NeDMYrYN3u4pnkBqX7UsnoitOEUhcw/7UFJhgkV9s
S0sA/yNizZWaPSr1uSkdthR5VkbSOwtvEDuCxGxz0+baGTqOhJpJzg83IvJRrLMT3dhg243NM8/b
o2FBPBwLY88vSLveS86ToA7ZzBJfob81RfWAUPQixmats+XtsvFsK/RWBXVxkMfrKk/lcir4CNST
WithQqXX3kXU3ja+sctGh08NhU2teE/mdJ1mkrt1/GhhyebT68QybPKLFsS3wrQI9Bka5BFLQ9bI
xymvwTQj4eMBWRFp5afWqJNH8n3EqYr207UKAhEtTxEb77kKX4TAADS4O6GwEg95+Ki0iNBJAIQH
obtYMeP/JBO4Gez4VJji2bBabxv74k0hG8FNcB2b/rD0bP2lTrNy4zOCWlRaQmA2pV/lFi+an34H
EzlqlnbqbNSK15jfKZ7IVbDxbePTjJOjGxPSVBEJ0t6bHpRiK2fAVu3o+Ya6uqkG784HDONZ8V1H
g5S+TL8ozJSfozC+aL18LsgMrbVOHfTevi+14Lkys47eJwOO0bzQCF2x8jxK6Omcf0O6+D2bdiXz
YR9k6bLUrW3g8EwDR2pOJYnqYu/E4W3vD1sRqlMampvU1LBt4pofOeflRGa3Wd2+aUm3hl9NbN3P
Hsd5a+IIaNZBD7HGHg9B6x+CbHzivBs9WvAH2gaviij0dgsbYBtkZFr5GFDcBMxZkVh384NpT/uI
h3/Q0fie8mDlabzeejRtmJDdTF1cQsrwhGf+U+nPRlXFD+6gbkvHIlDjZJD8fda1NAkK+CgtnBQb
XsoQkQRTc13ccOcRqtff1IX26IJZkWiM1wrwSmNNTzjB35RpvxuAWTIALdNMagmshrGJ77vqaGQD
+l83dPZdZ/k8v3ptqvhzCJloCWPdp8aqL3iyeF5x0zhcTbj7E9yxp1vcXvLg+Vw+FvUg1efg2MU2
HuqI3/s+PEbcb9a2PcoPRT4W7quvexdfNZRDVUd4wx38+NNuf7xdGuumJ5RNXrlYg+ZbKT9h+Vfh
sg0D+7nS1FPRajAblHbqAhg29ggYOCjTt4aMqpsPR11RrVBZ/8G+fqOb/q4I0vPQBLBO/Z1XjaTk
m06H7kt/PoSkAyG327m9foXy6k7JUPLTZO24Lml3zggFyZD6uAuIyp4bVZy0OD2rMicNNtDeSyit
JezsMD2voANCEcKTxiDzxhFOvZTKDm5tEi0dqlsrYKlLII2zmtwzx5vXuz6TkKiHKiDGYFiyyKsZ
hvpc4qYouOMTba0b2WQgL+RIeU6FRP17VpUZFnGUm1th8TOUo2tr+52giLNOzZq08d+flvw7UiT/
iW4q/xh5uNwo/vqaslLvX/+Miz5/1a83FOMXC7655emwcUypG9xDfr2h6L+QtyWZaJIiYcpo/tTg
otzF4Bw0jCERcLGL/jlya3A7sWzPpf/ORNf6OykSc871/jFFAkqC0C0fcq5LzEnmhtdPNxSEb4Bd
Gm1OEOj5maxjvKCBETOE1Hv5lmdJu/Qr/WIFTAOcGseiFjDZjwWnWWkDgG7tfLhyXaWLVUFLNu2G
A9/yGT3Lrk6nbdYlb30dfwlTvnj0FTPDPyRVIZFDu6V1idzoE2L79eAxw3QiG2dKJ7ehE/NPdVhS
ji+0Du9qXUyr3kePJ3XG0O0EH7UvnmKI7UtEEyzPFGyX2fQMz0vfJWG+mZBA88exlnhYCAsHZ9Me
P9gy8qPXU6EHGQ3MY7ZJC8q9mApJX4D2Q80xb4WZ4SwKVFA5DEMfLXVfJ281mmqltazc+BFdZCZS
BuE2xsqdvdbt5MxGDBoY2mdbEroMwgw6hFG9DWP8Ornjyc9SHvYOvuzM0LmqlBm4jjJcW2Q7HeTa
FWhtWk7TGkfsbTFie2/t7mzORm4m+2KXzpbutMuv+zy9riptWaHxnkxMLlwlXsuiewKcQtBndn6P
Q2VfxxoecERxGqxB3p/9xIbVmV3hhHGBx83+8AqReARI65i7X/y7hEswHmI18EjWZ/t40LSgBzR5
jbdtTRTtk98bk6Cn+mRIjqkjAcOLzNyereY9enOB5txHdz55ZBNHjmrEmlnWgut5phJ7rQ1Y0kPZ
vjS5iyXNMm5qz3zsEKrHs1ndxVSC+zv+zPLx0ao0sS718qLHHZUoyRwZfBwpB619g1cEqXwoUmPL
xX/Z1NY+R+3eNYZHTMmutPMgNPtOJ2ZzsioygL002Hfx5bdpTstF78ItR9urSs+eypSsKcWcej3U
rfYieJQi7OLEnDZhjEAHRkGYGB+WV/Ugf2scPxWchAA+9aJy2EqMAPTnbnJyNIdpuHVqAZ+xM/Jr
g8PTlMw835gti/JLqPzYrNdwcY9DFoBypHG/q0pIUeR4t0OcHlUZEHSc9HGt6Yb7WlaV2nLi83dO
2FG7idF8ZN14svQZDO4l3ULGQ8rSJJZLw4ng0muWy+SxPLp2Y1+6WuxbyfksN00sag4wy7Sg48sQ
begrcxuQsLovsyA4ukGYQ2igr6yN/gVRJfeMmldUHjPSz5qCc6nEGWn155CIhpl3OxFU2wJPwjrw
uKlyks9IxNZDuDLpGaFL9d5MO1o7TtZ/kXdi19JSaQosBetI4kwIoSryPg+PhlaWqwjcEwNH7WOA
OiV7h0659sFTg4OTcNnf8CMKmX5LqWskAdLtKnfcJhbRZjE+gU5qlpkNU8UKv8ECPSCEvw1FAGSY
zZlfhqcpJXPWeh1RrIQKNrNUt7LGfcJEpgyMtyYnOpMTgR2mYhdmBs2mDMuLC5/c0G7KsedWPIFO
NcqtTj00bdvlEGZ3The/JGbOhYZ+XJSd3ag4TsW4Mbzuo7LoypdVfBvGw6XW9XfXa7fUEvHbdOin
XEFHqNwhH7jKrQgWeh9caqf4DIh7BG3K3jZfF6KogB51N8pjBiEMnkR9o6jqD9+OHWxKczrLqT02
oXXUGnUHa2ArJHQlPLIEguvAJh+DgTAtaFWNTn90Iy7eIdcKiaU0y3hKl2PWk7RhyNmFlX5qnerN
9btrabew5tnmtdyOK3zdTrj2OWwDj7hWY/M+CvJLPp9Da0Id48Gkj5ub2Im2PFzuZEU0JRBsUb1v
Eig9MWIDSR8jjSRJ+Cue3KuYehCk2DKr3oN6+KBAsSfB8FqGoka306A11YudyPgB9fp9n0bUy3Tv
SwUTHycdRBUKsu8JEtSW/fi2iCu558bhbnMohKHLe0DK5GYs6MrxCIS+lprYvbmULnnHobnx39sg
uvb79p5T7qUuCI/noQsiKdJdIpLt05jzCInC6tVmQZt1Q3YzekO8qaFzn+1KHyT2m8EhhdPnD5ZN
8l/nnLlUVW3c9qxDbqxAZ9BQavX+75+t/ot1nP5xuKIv9G8crrZt+v71T515v89/HSwxNFg9gro6
eBCXAetvayj6Q5LxL/ldE8s3o9nfC02mBuv5dz7Jz6crLDY60GfOZC7B379VaIJT8ufTFXUqmxM4
dSbMM+asav35dBXbdjpENSX4jGkJ3SMqGFbSzboskpha7qRnqzEOrZOond4Vh6EwDqm68aVHHqga
VlXHNYNDfWqI6EnO0y3dwNQUu5p9FMZA7X6O+sY+ClTfXemURK51pKEDhanOng6ukzWgJeREKCJ/
k72WrjEZk3+om4eIzOXOL5bE0BTXmj5fuT3xR8UOi6TUrnPz9CGllvTAbd4fmm2c4J9w6v7CtSXc
mpFdPwgqF5nuTier4wU7Ok7MSAyrNi5x82RHHf60crytKtM5O2FUXwNpNeO9KEz1xsw3ZR2XkH0S
8bAK9e6hTptm7cOazhC2xYYxXk0N1IksEQL2CmGUoF76We5tfe+WB+50IEQJljGp603IlHSJY483
V1m+KA/ZyahBzMhLAmN5dNWETnnI8qU7BNHSa5g61J349qg330EXa9dtQ9vRb1ZZadyVAyRtOxwY
t5ulwYS3t44papGmEke3rItTmc0l8g5W5NTTyqZt9J7GfUnppK1WoJERj2j1HKQcKLuYEzb1mql+
USD7S1PntW3q6NTAUmBA6n6HebaXqucMZBv0bJ1+q9zwLpqs85hYiOyALuwM7qlFCeyF4k2ycZmO
7gIdrkHvZ8gHHX9cBmbxmvEcXupAuOgfeZespffgV2P4ylNyl8v0QVnEMgrEgrZSJUV6VnEBZngv
JkOYc1RsZMaxr6FWZ/Z3tLhNIn1cy+lD+U7y7Bf9SL6RPI+DYmkpBKkespADKpersYWn4xRI2hjH
HIyiGPjrvFNp9QJB41NAgAcIzoBvaGyrU+Hnzk2cpVckuAAYT/oh0WvyBGYxW1rkmmQW/Der5x/X
wB5uGOY5iSaOo0rGtTEC7SrHWK05QNZLAJn5BpA/kUNNyrPVDtGx66f1j/81mMkXQtaPtPExJ2mY
70b3u8tbksacYDjur+DGHGpJmCFPKYYrCBNGdrB0+jhmIeajuP9qFnxs/P2gOZQ4zEqUhy5Q1eHH
f/vxH348QhV024a+oWkCJ6ZPNl2ng3UZLHwlvk7QhMsKn4XS/hh81pGRQVs/yMo7K9HlVZgNr1SR
gDgE1riIQ1KeHsMxMi6lcVXHaiVmP8I0N/wVTEte2ETk+BlVHRHYoa3lHYzSa5to3yJpBmtpTfa4
Hxr7cQr6dikG9wZab70drMjYMFSxN4Gsh0VoHqdYz4g2pfoqL11z4yh72tARXmlN6R7KPMmBHRIs
d0WoHabMkoegQRPE2I1W4Rhhqhs5GTU6uIiJE4CEhLzMCpPReHUJyVQf7QE30hQB9Y7eOkqkpykA
bckHc++6BY06Hc6cDtWCGj5hJuWwBEG5CHW9Gdd2HNBsBqrotrZ1JNhUuDZjEQRIOoG3lTJyHA/h
PPBR/XCOBVsCu+FM0nJI2Cq76p/J2HeT/W0GgwESP2DY2MwkcM2DMpkYj11emWhPeLRWUXQUKQNT
NxUHlcj3/9hXN6b0j381o//LX54BZqH6b38bPvVfBeurt+btD/9jntA34037VY23X3WbNv/yP/6h
Yp//zn/vX/xvXz9+FZZDX//zv/+1Wc5GTqrLeSP61+OTQ1tlb+kflrza71/32wBlnkwYdIxhkP0s
bzB+IUlCB4cFMEAb+YcXPEYJAvzeTL/543oXxhkoFYcV7zxxMf7O8ITA7Z9f75pt8g8ypQHpzIKq
/sfXO8HP1hfIaVatN7WkGKDm1eH1YO1T3+ZK6JyyKmsWAfLGeMJq3RJdpwIPFDZgTD+0R8239lBK
yQ035mFujAR6HoCB7B/jpjyaYSK3idQu4GtPZBzvmVycWesd9dw4tVZ4L5IQz5rn3cSefTN01W3s
MD102lNeV+96r7ZNKQ+lY96IlO6Jk3HJ6tOXMHfPReWeLfxYYSroWadrqei1OAz7A4yVjdksY2cC
7D3X04JpEUM5sJmWkyHhTUbJLwhJOiZq2Rrm7YRLt6rGleel64CuTMhaIScckc+WOKXthJOdk4mc
Sq6vAU0t+oxFZEueYnC6i9Eq3LHtvtOon9z347nvrMvUwKuBkkv487ugmJprV0Yc39cGVUfH3ZfI
CMqO95+8URQHVIhaFb8mD/VVwUrMg5limsSl6wxB15uLLoLpZwZtSMPMAvJ9umf1/5wQlC3phMP/
vK58qnyx09J0TAhL6talzOAExf2j6blMW8JTFrsHSCDuiWMjY9dgo3OFWrJo2eAV3Hq0zpVnXtq0
/+jD5CiYexyHcJkExY4lI0Rl29JuQi0O3gq7fPUzjSKKpyj7TNwd7rUcRJBe+Do0k3yJ/kPdjHXu
0sNqrH3FYpDBW0uvkcXkqkWgbnjcykMkAEud4qwcnWdE32rverzJBnYKsctWP3XyzQA44z7rdfmd
tyxUIB/PBBvYxXjwtBpBYMAfA0I3YrTchyX9zmHYeAOSn6DdOA0T+CguqU+SO1ThrnU7YEW1ZZ+B
PGEbAnXbe8m1Owea6+CUhX74+h/78Px/8bEoKe15NteUv34qPr6lyR+fib990a+PRBvAF4ZwSVYF
TPoPo+avtx6LZyLsL6CMiGk0InY/33o8nVgL/68zazV59v2GcXB+4YPMI5QmI/RH/e+lXuiY//mx
qIOBn6mRPGttzZJ/uvU0tddR/2NtT5gV6W5gtl8Dny4bnRbluOgmRRMhkuY0hc1RwEYo4+4GAPPR
seJLVndH9EuHKLZ3jq6xY01uicK+Tng5TOIVOtBore7PzoCKN6tjshQpljL2y8TQesQJASmFruAw
3bBPnCak3X1OqqsN0mclnTenMW5FYX25gffm6rSCi0DdoT2DFA0Ij4lDKr29loekLqIrOyUJWxrt
aYCk5GjDncVKTR+7ja7UpkCoHKTmtc5ZRUnaZNM8HDCVfa8MA0UiUfTUuUokQ3HIMkblXqVRcmw5
2K9B197RrTwbbfrmqf5Wt8Y7T+9eykltbKe7VYQTa08c66I4GayOZ5tCpRnRXu9AkDvem97VHHyZ
UeITfUStsvLcadVKTDxFr9Fb4+dXuQ1sWENrD/wZLazJuQiVXat8eqPQejJKzr/1RJPfDO+g5Kil
kCl5jSh6GwC3a3B4coo9izEa5KnPch65tdutXM7ya8OsgcUKx3nqPKCSKmntBdIJDthlpX/1geY+
1IO+Ntx6J2P/lZ6cvdFtSiKZ0iEJxU5OGB2qVO4Xn8mU6dQPWL6O2WtoG2d/mtzFpNRlkCQlswyL
3dh0Z4O2yAnXW7vOLecNmaZYgMPYC0jLB8uGhiYlyuY+R7+B071cQex0j07umefaVQPACiEujRJv
WghtNyuar0oE70yoLmCmqsXkSrpGyVNNYe7EyfpHr0EgHuayi++x9qZjLwd91zKEBRfP6zE0Sfjb
5CPMF2XZ1Np18hG1AV7TMOryuhsrb1mn1H+G0avRdrp3GrxMQa3H8/qMg2rMkYC3YuDxehoYBi+d
oOAXqJ7qhKpYUxjcpf14nVAYNUFF6ngGZxKWWNgZ9nf8L3xeZpmH/uAIqmPYZMv1FOrVegyATKbY
1Cq6lZ29BfOzj+PRX2S+/6j6Ylcbw/2k4mNTdWqRZD4FKuc8KmICFNkD/oTCBFHNpK5aVV+GtN7g
8VrHFFVYpp5yr7722+42LCgPualxHQTJ/QRhszR7om2uuKs0XzsifCEEFT05bfsp+K5mC9QDegb2
RUZnriIYLVd6KMrFqDIgm7TlFn7MZ8ntctiAon6WhfleeyHRNatpD+mkzKWNJ2VljeIhacO7pudj
0sWVWGdT8m5K/6yBSqcYdV/YGr3MzCM3PvkPkwX2ISiUedJ59W4wGsAoL712n5LYZ2rNpVOx5rYB
ILNeKe8yq72k+vBuDt0T1Yfuc158GHL8chM/4TCWlFe0n+/8lOwdovN6D2gWz49Pgy7wKnQtscMQ
V5kvVMPpYbvmqvDdtzqGj7egVi3XiACrhU5nEzifAayq82/cPPsksEgxJa2Lhzqb2iXxgF1i1N63
jOU5neD8BUSMOgpN7hQQTSnhpHXJOQidDydmH1USQSJsZb2xSuTmLqKPvssooMkJ85HnbzJDe2Eu
0LNWDr75AQGpAlskt2tqEiBLErt7yp3ggc/JtR51E3xt7za06qMS9JllZ65jiYYxrEKx6CdaSDa/
PRHsmD7Iu4XXJWhkgH90UXPdJtVnlTD+VbGghNJ7t03DkZL07sqeo2qQZFZjbLJpG33yAMgWgt4v
2YcUZLE7clxJ94Ef8GKW0XU0atcZ8V6mW+W1iUXczevd+OMTG3yLUT43DDbEkDzZI25IFcTYcJiV
W/K+KbjS6VpurqNcUkOr2jvbJ/cWtVjJFE5G3RAkvXLC246YAd98LcxMWrXND96g9ukLl3eQYJNl
GOe4LZpFG7MHgZGdsvPrkEwY3oOiuXeMVPvgt96Hiv0bxzLcbTl/s2SmPnzhDws9o1EbFNGzGmZk
+/xxCTxszzR0t3iLDmFvX5tJdg/zb6d0xiW1U8Omp2IzIa9NA+uLVM+pLaDKOHovrpo6vfOSLGIY
Zi/UaPTXYd/cV6DttlrZ1yuPqfehGNNb+kFPDFJeegSqrIhYrViYkJa5M91kvEFpBxrNiR8DADJ5
fJMECZFM9quLUlLypnhM2F3Ep340YzSRBoVtzWT56e41zXgLPPERxwRZ3Eg+iJS2X569e2mEakNx
87fuBtXd/f3D4H/FgIHzb54Fj9Vbnb51/+Q4OH/dr8dB9xc5nwNJOpM1Nmhf/DQEhxprkIx1LcPS
LJtYwr8OwRHwcNWm2cyf1w+C9+/HQQtIrGGSnubTOs/Azb9zS+Zr/nQcZO5NoUPCy+A8qKP8+eMt
OdayUjPmLhB11Oxa0/0959PFSEhRIxiUQTBopTFOqxD+JUYP07JXUk7WM05PaN2QO8djYEhyexCc
6i7YDlO4rpVzXwLBHjk+RI52Yybm0sPwwCXH2gTslYj2P+CEpgidFnQsLD6/ln4Sjjr11JjcetyU
qA6oes0WunZLunDjAaPEgbbrG+d1hsbWQbXxucFGEixMbkKzHTf8fi7BLa/JQW1IRBFudT/ELFog
m61nPNrjRILHo70xWvwsabT2EQ9uFfCsgyyxwc2lONhHlPbou+2dMTB3ZUx4YoIbwvp+Ovia/tgi
DrELhd1QAY7w23lSpl8SW96EPrs8zhVEisc1EJtdWoZ7PXJfmLRsnYo6YYp+paCMRh/jZaiqXai7
rwgs3nGxc8UXLc+DLKAS3mLWm0mUVehwW6T9FcTFR1QGT33nvSsRDJT+GZOOtHi2yjMeNSuga4bG
HWGx3mxdTDBLbPPZBcU5M742cReNMecZBcXIOEgcYFFULKgb5wtm882ehhcDw6Yt9mHRAWLLICRY
WpHfVBXU31wO9zb9YM+A05ZpELN4UGatCpeUaOQq6qJ3tzPPKmHVYKoWR+2I4zVqYYKrNdHFZ4Yl
zLT9rlk1ldfy1ssIwRrauq+ooJhBtCdvz3Gs9ceN5fhfXVHK9WQ76y5KPrUMALERAxnHl4Cupojm
xYa58vwS/ihumzmnTyO7ECw9SnetDQN0BWzt6yyMevL7CWhGW+2HuYoiBS8+XWagHygUVsT2goYR
z9A071YKQi7Xc3MrRcc2hRCxYI2YWkBXpmnV1VeWQMsjmtnGiS958ttLMMBIcsynyh5donby0nTd
O3CLkiz6LJ2K+690LI1daoBMJq32OjS5XAxdviXR7JF1dF78Okj3kqTAosJnsXIMu9t7qeAlNkL+
WPWuhi6qnz8BfG4tGe5DLUo4JiFNQiy6yA2XEiTTogw0PSJhvHhVCBDL9iV/e5eXT1xVjTVHuZ10
zJc6IghTBmV2rsrpg+QTYjavIGrrwU8tUjpVwT0OwbUF0K02k23KusoPgjXs/wOFKIQkOksI8t11
GRyN2sKmbL5rA/8OVTHdlo2FQiaZHlVJmSkwn3XS53oQb0frG+bci4Yuxgk43xX1m0NogFLWeGnR
ZoFf2+lZu4/HYYQiKw+6TsB50Nq9rpX7iMIzQqHR5EOowKKKR6/tOAXrJY+EEmNzkI2rqbTHZVNB
ugdnAqQvWVoxTaMwbrCjEEYEJMxcpKwm1mzpum7LrZWTYVFIKmtHe0/xH0PmU3LZ16Wx0Fp/mPM1
B5Yra45G97Xbb33wwPwKO+Xk+7jSjgHesXUIRWUB2Xml8VuTtolNe1huPZMEiaBtOUTAsDUObNQw
MDWs0HU+VAQJVlo1nislvsoyP00G7YpOmyhYcs8LA+Np7MtVynQTqKhF253XvEd7hHxi8W52wWPT
wD1xOsgXniwvg4r/D3vnsRzJtWXZXyl7c6e5FoNXg/DQEghoTNwg3a9rrT6sv6A/rNdN8rFINvnM
OCvrrhEzmYZEAoi4fs8+e69N9lxwXwrU7zphPMkmqhnzNMA7kaC0VTkUYdFgqUlb7DPaTjjNdxWp
sDWmixuIvdrPNTQ0m6eA/UxX0BHHJoUi6W3PYj9MvH0Y15+6PX1R3PIo1HJJA9VT2yIgNjCBkmzX
deD5Z+jAGu8V3xFCZgjY5gRhk/OP4IJN62ADO6W+y8NuU9Tw8meqvSlOe2UAoPxgPjkyWlCoxgXb
5kHJ1S8A2e86ZWBCtoJVg/0RdirxCPrCeorDcjqlQuZ0L9VWuPVGbNV04OTRVbHogad6zCgGFio1
Fax0kmWynIykhEtZ2SAgV4xMhn44IXGC6oUYM3m72kL9jM1+78nes6Sa2DABX5DwYyjdVii2qlXC
eo77Szb0mD16mCtuiSGZqdymAiMJ9VXQ1g+d7FvD5X4OZQMbKYh9QiUbAalTIjvaKMwsseQWd/ZQ
2iy8SBKGndh7mGwUsIkL22mfoh+tbw1bFQWWy8IMKoX+cBSTKpSRO3c+ZM0MK7ftgoVu5c9TnJ3o
mLKPSY0lJZB1c14y0+RIr7lv0UVHMVW0cDrBvrKD2EdKD+1WwVbVbw0QowsjcYCpBR1Ao2Tl6qz3
ApLXYNeqN4KmI1FAg7WVxe5YeP4QhbAW9ARTB5y6cDgNo7Ez8dhS0l5v9AYxtOc1uKxZGC3LMD/T
YUZrZ421sJzG8GgX7QfEYnSL9qMZDXp9Y33dDc65U6tnPMePVZjelKV26HMH+MEgOF2BmBTGrN32
5jj7KP+dTzHyclDmJ6H37s5SZ3eNoZcQCPVjYZi+JKly1Oja5N0Q7KxIPZhz0p4yQqYr3kvK09xl
hq8740NnJVuBu3fRjfXOnTFAR0i6UxlAju/Fk6I1j6OGwYT2qZRnd45ZX3Vm5gC7efKGfmBEA7bd
tNXowxbnEE0V7yVo1bhcxORSP/7+Xfsvl02/3TX955/fyP/7Cq9Ikf9WeM3EV/0nl21pwP3lsk2G
mSSYrGRQ0Ta5bv962TZ/4tYM8013PO0PjQzc0AHG0dPg4AH5+YOaomujf/7Dcn6ib0dDrJVdDp7+
96hwjkTP/d7Pi+dFM2CTWp7hoORhlfmt46QP3SIILHqi8Y7wxB5AqBhOlRAdBqviBtE1JraxTI3W
N0nlw6oHkU4pQetgV4gIZi+Mfro1JK0lVLJjIvkttopiRbbY9o3cO0ApoJ7FoSXO1t8MyX5pql71
6aMKl1FjPxowuTBA3ISSGEOl5haS1sfsjne8tBk6qd3zHTAzdcvgmcz1nUV1GhB07ky16UL6iUIC
dqyzfegYpyGD08LzUF3nBW68DO1qzS65WZK88/yRCoQjg22/Tka+usRJ5odhRqOoJCpHQygJ+sTB
p6vBjrAP0TTuiKlx7eUiWI09SW+NHs6s3ngx/jVvchF/sW7EGdXXXfpZG/kaQZ0EmjD83u72vUdz
YQtZbQFOrAN4AQ1GpIZJRiO/qmIgn4MMqFAZrXikyCfQF9h7/HqYKIcrtE0ksJUkiXlMQrN+iVxu
6diKIdSR6g4LcEa2tancyMDd6vGcTm5bVVsYqpdttN4EtVoeoUUGWAC4eehF9M0NYKfPgcuhYi1Y
8W37CXt0mrvKsVBAyYviLh7yazdIF2wGeteIk3WXOwOWTJIlaqXdqoXRsO5RQMpgLnAFvo55hNju
Ih0ua7oIltVIT4zrNZuCAtQx1WZU9UG/KT178LvOe4ByulVwOFB+GcPaRGUx7OGsQRsBGgEUbNIq
9O7SWQyhcW+jzwQZ+EDJlcfS+0Qn6oMTGs+5En4LoWDXabZo1a+q1BlHnTpNNCALLchFE4K48dEB
vgD4gmSUSfGoApTncWKCMXtzAdVaUmOKkjhb5r34Ar352RX2RjGwOhqxshLCnnjMw3+WnQBE7dyF
aAHkIWf1UtdKK4TlzkEVFNV8wJp6BvR0ELlyDVQuHQJ9LEMnS9HL1AkFtJESGgDfZwVDZY62ZicC
IRG1rUzCDTF4nMpSiCtViABSmisHUqFSC6d596sKpg8vVk55YTwrLAQX6OM4opD6RkXfalL6kxqg
VrVbLi+ogmr9EPwQCpug+LSQDmdetStWhwVhfoZPbbB5FfWEEwm3um9BKyz2su59iyAZamq6DgU/
d0VX2iUmeUwmkVLvFKllTkp455Z2eXZGl8pJjJSAHYdXQ9AOavHdydBEc7TRDI3U1nmfkoZf61I+
zaSQaklJ1ZHiqiFl1kgKruoP6VUNHjopxlY/ZFn0WSvX1xZ6bY5uO0gBN2ohECZTfJe6Ed2So+Lj
VvPHsmWckeJvK2XgRtPe+6l65o+irSKlYiFF41nKx4YUkmMpKfdSXMYsQPo0Gx4cnZ27kY6fPJSf
pik9VVKadtCoSylW9x4UYoVrd2rdFCanRlEn2wCtNXa7G+KJQN7opiKUPKCBZ2l3cdrqTDHkTgEx
oKOV43Ff6GQd1EjxA6SNBVDeYwvHKKgd36uulhaxkQBgYxVc96AjTEjxNERsNKT5OrRAHuinSWr2
tVTvQUrXuITUB1cq+xmvBLujt0Bq/pQ0qWuyRVT2JteeuNxqlBuCmlVBEndPNquDMkg13zJhSnFp
xdfLgqGMkD6dHOQfq4c4Ve5YtoxLzMA7D3MxS3CHMzbV6LJo0lMfAF/RhnZv4eT2MdmOa00DhpEk
SraesjaPEHt1Wu6nEM4SkDhe/ke7rBABlFZdDLlOUQVz94Duux69cWPoYuvErP9aug94ZY+sB+Zi
OLO2eTVa40l1MMXXbJpXKTs/2EVl8kmYTRCLLpZRz67BqutLkLhYjSu+2BztgoPu0ttHeJYry8g3
ak9iUsKof4jrxiFVyoPb3+epSfJXcUp1kYCj4i3DrG24BSG/wNobOkeYg3t/O7ZmtjYld7y123Mw
t0Q868E49fow4ksctHVZZSCBdPjvWM6UQ5oV5cbIhmhXE1wGJNSQqafwuebCB6caQLLZVx9RNm1x
3AMqBUEdZzW/qEl7QyTgV6YgstJXbC3VWVsobPCGiifvnKSYJ4262ncZLkwYKftoTjl4Ot9zGpDv
pFiM4VJa6m0ZhcC5AUHyimJIivrML5v4msbeaxPB/Yzid7B5m6ZxLkmYTr7aNg+ZN/MdzoK7fijy
vej5qXV1ZMvaSW2VauSUlSn56KrigPFR3QaUqbJ0lZdn27FvOlFqgAYxfT/o7VA9KxHPODOuHwgf
lDQse7F96GtZPZEDHJqiKrX5ascdKdZbdQr6bcmVwfcMqu5qdT/U0W50KkQemPzlsKUbBaQetnhb
PdFtdC6LGQu4tm2EhYEUPpAZ4JMvJvugqtU1scIXfIHHSsvOKQpN5SRQQICX0A1zO9Coq1PNBLxo
upK+YevY7usGh2SL1LKaIsa6WMlXgYKw4IUe8oNJvUYTPvMlEtwVwSuPGt4z1peNxOQ7HTwDVApG
2GqRWOZNks73hdlc8d6eikndBYNJqMaFfBuucf7NHPZMQDlD59irmj840Qs+voOYcaPz55ZPGGsV
T9lXMfEWd2j3u1KAikTRHKPAxJ7W6DwBQYwMVr3EV55vKweEAhC6EecHbSsBLqnDENVEf5QdSDZp
c4mwzSJWYCyeuOvE8V4Vdb8mB9jINr2Oo5126CTj/AHJczvibfUBXXNJgsBb58ZpSJQ1lYT7Ii1f
9Fo967rDhslhrtNHc22MMMrMyXEJGrn6RlE4jtQ68HBmTu3SncY33SMeOivFvpW8896AQdBVnbLX
VCQICJHFSjf66hBqJTwWL75R0+gp0wx8klp3S/sBUOCpI8mZ9wEoC/21CfprSloTFp1yaHnlLtMw
Uo910SvLnlNnXTWiRppp0zU/nNiHjzUjJgEgTaGu46+08vdYTQ1ESDdbGnqzm/Bc4RJ9sbRiMxmE
Ufpk+ui0AQ/k8N72w9mK848KE++6x2C0jISpLEK7D2DxciPBl1NVNHXZXF+7jmdEm+WsaiudJJA7
4bN1GqxYRvPQo5euqdNNCEPPr4ZXXr1eP5mx+jSI+D3NR3ZXurJr5uGuFsAR2w6YDgXWjO89D9LS
pGUaji+QnWz8DMv8YrRgOACV27H5ySa6XozqVFOJReRehRymdZAaphw6Z8tOuM8N3BLhVF3iMjb3
Y+4GjOdQBQfJF8R96ieSOIinAt+oCYGfNpycR1K9xXn7xQbsufLcryCEXNhIhqEq0vdcUg1HSKPc
GclPa0y+VI0/tJqzL8W0zwwXVt8MGLGqQiZeCUvUoSb2bctWUANKKIGKmkQrUkO1UVzlRpvAwLN+
WnYSw1ix1TpxbZTXrfwDqWMfCJcNmMQ3whBY863aqZb2nsB3ZIVPAU1AXkOXAMiWxDAI5Px9Useb
/5l+fziIJAPnr6ffAyONCP9k+JUf9svwq1MUa2HuIZuK99KWPJtfjEfaT3iKTOoGGYFVzD/Mnf/a
NJHRgNtsUy1jsAj6HfXLxnjkyF4A2DjSx/T3cDvyk/xu+AW342g4RTFAYX3S/mg8ImJeqkwgzLdp
cE8MgJV5vioi8DhetNfq+tEM43c3L/FVuO5dk3ufuNbqDUYDA6AdtwiPCzEeCOeGqmnQN9X0GUEv
9cdMYmjoPxPJlyl02YPWhAx3GtBzcEI69M3Q5l0vuO9xVATBxG43sXaTPP2GNLpVAU0n2Xg/VOJk
TPS+6bRNQPC4qXJCA6AqdMW9qeAlVOmA4FyD7TY47PqTyN3lNOHEi4EPrUbb/eIcPaqJvRo06zbR
YuKWI1Z7krVWI+0WG0Xeb+aavDc97OukGjfq4FpPukFY1yiSnYrFcdTdbSlhfBM9O3OiQHhUNyN/
ihUHUzhaFQ2LoIVzD24jkSg7fSt7DI+K2S0hCWyrqHxgdngfBb21YTSttXpmfp/Si1J2tIVsfyRM
5n4n4yk45z+drr9pFO7xsDRxF8XhZ++Y92baH7Te0jlZBq6+erGbM2da9rl67UtuS0Dn7XNfyXOU
hMCo5s+d3u1Mc6pulbmD7FylSAdOR+Z/HNWlm1q3eUFdhutBA28n4gsVCBJvinMfCg7yNw+qRlBM
3w1QytNppFge6u3Et+3IBGBzrwqGDfPzZbSzbzeq1KWa4GsnmAc9uox2GkjRxqNu1yvO1iiY/lVl
pXH94/BOog2P6emHrbV3vRscT9xvHZYPZfjK6xBAS2ydDIRaNnv7WddWfcr2E1Yuqzpr46XRszM3
OJcKmuKDMZIC4/gAGuob58nZxcqBFOCyK02qr0k+mEonemza9mha0wp/2hFkwXaU5TJWkn3j/iGB
anUkIyblYuM/ucKa5RXQKqAI5v5bT5KNU1GZlo/UluhPXdNGfsRs7TV8Dt04p0oFVrnRd2nC4ghP
4UUT9jFzgqVJqNSvQE7z7Yu+mhAbUdXwBLdm4J1Zny9zLz+zwb1TaCHGgxvXL6GigYLUy48WyLYV
4VLwphvUYF666aD7HVACu22AzVdTh0diPNuVuk/y4o0CHXT5YnrQc9apda58G6EQ7C3UT2bU6xQm
POuTnd4l0ZaAwLcxaUzmjbVuk5aEVeC8BZO5b0BKQyW2EEuDEUae6mITa/JnaNmQOctx2/DS8PMs
39PNzoKAhqUqhU+nZGxGZv5qBBs43zTlGWA3ZLuMncIdH0+JV+/ZzhQLYqHxxgJLu07bkSUEghRd
OEwsfVV556b0jphGXrKw8nkDYDokZJ0mtCxFus6DNW9Iz5de7NelgeGQ1nX4IYDMKzoSIyoLFnqj
DDzzM04TdXyCvKdQ7S5SXuSZurAJZayKEtpLT1Hzum3KV86bG1FOyqKEioODl1do7E6fw5x+4gy9
6SPDN3DrYPcOdkpjK4ekDA6dI1amThccpws3VvnkxUKZiMdiSplVuNhj4ZG6UaSzV6zqbKmok1jF
IqCezhjuhMaaZCypNIJuNX/kU6lcSoOYcNoQoLLV+1ESS9I4/dGleO2bYFiazAx+bFqdL6glrJPg
jc98PxXNPq1tNsp6zb65cQ8ZoCxmJvWjqvoISkC9BVmCkM5v6s7jQHLfVdsBDqVzaqO6GAWL7pDW
15RbpakkOswgOgaCiOrotGn4FyTd60CZV1EB0cE67oIW0lPjLvaiYaVn3G3LmqJW2E3XcGYHV+D0
q0kkm+CybJ38e6N5RyBzdPTZqbbtzBykbd/sjEE0fqjqR2F7+2Cs1gbEA83kM9pZ+DlG8LprLOlr
vAL9ohPBdxHmN6mHvbzwOg4W98524wz8gHZ2prNTH/pW++o6OnxiO8R+XUkHoMv3ld4KirsK/FrF
vk/FtYx7Sh6AIwsBtsBtNcq0PXPbTQWVOu3aCYAGue3RDQN833URrzXqBNZmI5SNM2Rfc0n0jmar
G7XOUMZcdrg63rYV9QFfOU8n9jGJJgneDxEx4UVgp9StR+OjpbjVkW/Q6E+uuK1cJ11GJvzaqW4j
PIduoG5iLCjb2YxoiHAb+0GbGTYXYQNkfuI8PzaGLcaF3UfN/SBSymld3VnwimOWTV2dNgrid1rR
0JXhPKtddAkD4zRK7E0iX06MS63fxNVlgo0zOwWFlPVVhZkTVg1dWlB0DGg6LlSdQamfkn6451mz
RfMCNyO98gPx7FYieTxX+WiiVDwq6fSktMFex3Gs9PM5J9mA2wuwz6gmj1ZC+GpE7Qus+q2QEKBZ
4oDo1qMiUT0mcIJIHsDJhRuUxleh5Du+1FMZD1ekkV0JZ0hJUz+X4CE1atxzLGFE8w8s0ZQcxgrl
Hl5RHZI0wxfNCyF8Rta7jxT6WiTiaAz0Z89LLp5OmkTlrQ/Rwli5cJHAoG6JL95penULI4qiKE9d
07e1KDL9Yego9HIkZMnU0wMO9c9G4pegzhToeCCZSExHy7j0KE8a8PmrQJuqjoAjAc2bsm1f9ZR/
TS0JT2NlvQjJfIoN/SYHAiWAQWkk3eBXE7oY4ESJzluXcKMyCZDikAElJaFS+HMfA4mZqhNnG8Cd
wkPw7BAYiSSPasREaU/1ZyVRVeAZHue6hNMUNKvZZaut9DeRPct6YCBXSiM5RRgPnRSSnwoJK4SI
5ULG0urhk6cU3Wows5qWkrUOihYIEd4Gwa6rxdpJh2ulvecSuhWVqFmmWi1zW6J2JIObMdCSqC4U
85POb0BvrNIkv5RcetpGfYNHRNlCZR1GLzkpxE/QKo2dLoFgoYCfmNbPI6SwcYRpOMMOqzB003Dx
oY5YW9PgWeT1TSlJY1YSbJHYYY1ICJnbbxygZEkJQiuWM6HrYnkCXDZW6OU6KDMCFnio3fZsJupF
SNoZS8AzlsHNAAYtaYNdRlp2YVNW6klQWjx/VBrYuAmEmgFKLeqac80RFevhMjZdKH8G5DK28nWZ
3dnddKQWj4566GwqbSZqVG4F1DbOpa8aiptlT6yw3chGRgDxNljqIbfhRQ/Vd96jkPHwAx+u6RAW
JCAOZsJBT+AANqmTbTNgaI+OJMrloOVwUzJ5/qDN8SUdQGWxfQ49zZ+LBDqsSclfXzi0G2bcGBXe
MXpvLK1WOaee0tJViwcJv1HBw7zDLVPOxRUoZbj5/34K/BWg6pDY+OtB8H//r68Ey+F/nEhhfYjy
jRf4xAT4I/W3+/znP3731/wyGJo/WbC4YapqNkM/09evg6H5E4OdBgKJQcj9OXbyr8EQDqvkALgM
M6AnDJM5819bUfsnG98hS1PbY5np4Sn8V1Txhg7fsMhJOf4cXfzl9/9B9cJNIfK2+ec/8BT9YTAk
18JsKpN6pFt4aPxhKxrjIq8jtZF5bvs4JfFO1B9FgWgyu34ytUwFjrM2Cn2bWQpFCFON4T3jziJw
uI7BdUad1ciImYK9jwYMn41AEFHYYZZIMFa/C21qAlQTAbngqcO26zWnBGtD09Qumcp6nypa54eG
M0e8e6SnKKv7SxsSsJih8KzrvI3hagq/0KaVCimP9NYKd7nfAw4L7eaWSiTyALEvnP4YxemuN+un
1upfUMfo+G03aW8Ckh/OHXVEoZwJQrGak/yt1a8V5TFqx5XC69u7QrjvhU1nXRS2NwR4ljNxGw2j
YUv0pgbelkT2joqmNVU9rHSzTW8TfMnoNIEZtlAHZTWO/a7VvA2OL4x4pvmKgI7dbcy/5q5b07pJ
yWayHyrSCNRqDFR0l00AmrmFw6xH5SFNx9em74+plVYYWrBl9kl7Lec5f1Er6zpEJG5sTvYVs5B+
24vgOCFZPY5KXm2UEd5fH2XdStXTfev0b0BPzwFsZxAt7dIo1FNb9d6GrmceE4zSay3AWhLTrjcL
nIz6chjl+EI5IOWyLKOLdF00FPU0oCSQL51jVafGHkYRPBUK/XTtZXAf0hY3ofvS282JtMQyaF6U
nlWLpPko9UX0VFOAaFopqrETiQYRWlBoiOCp1N2jHqin0eEgxStPOyU9ScadMPRdVuq7UAHdGCs0
J4zNMdWbbeKF/OTj5o4s4ROFKrc2rrm20KiD+Z7mdt+zjljgbdM2nsg/8s5jxVbeMqRHxEWRP3Ec
lo61U0aGXgvqw6IeSDEOeLEarUViS6a9p9QDSVDyKkO4NL1sF4sE7g+MONIz9qzs6sbzHXNPL/2y
6w9Eflbz+FkNbA6qelkryU1r7aPoNaDdJqWYhe/COvHMFRehs9vpVKWwIUqbjVJ5L402X8qsXwk7
2k1cvmWv3LJ3LD/FkkjBA8aCcDqmTpiulRgfjJGm22bS6O5ww7vZLrdzQhtkVW6a6D0twgdPKK8E
aQCYUjjHPeGI5uDjg1zNRbmUlZKRQqyAnc5SSQJWKMbCqL7YReCqta+dWT2aVfdYGMEFZ+gRutI1
cqdbVmxbu8CfpNBVPXkboyZezlMvT8yXSLjbStjsiwkWxCQM2vbF68GBWfQgQOFbKRI5oavjc+Q4
N0rfE4C6BCGP+SzwcAuGLeyldKLcMRtSCcJi6ZjZwCQDG7PnPNJro7zqPYhPlnC1EmwE7/g67Le8
qlmx6bfh9FGPNCGYdA9LtMKYkpzNGAd5wmKCLXisosiWmYBzZGyS0FtSsLRis4QuH6xq+06L9auJ
i7IaxUMQyR2B160a7hWK/YRNhWyC4uvzvNV1TAsIEVo6frV99pGaPURUZhZvuAYtCIrm1eK+T1UL
xK/3oQGQVQ+rcepWBaUsfgZ33pRm1jq27jWnvql6ikNLZeHG3CkuFahizdDXacRlqPgg/OYHXnCM
mnSTKmvMCTzyKYrhu1M3x0BjhTMcnEA72VS2CLzPob0rRmpZ9Lu//4T/c//S7yxOT4JrytenePsR
q/81Zv9zsP7X3/43Sd3zOFU959/qvDf1l0jFbx/o8iH880f98jRHsSUcr/IY5+HMQ/O/nuakBjyN
PAGPa1v+Efaj/3qaw1OXsU8LJ4POX/jbp7lqORZdL4QAkGX/XqDAtP4kUEAROUFX8qxcKTSZP/0N
s1ACQVUGJG+Z0yGo8ImXBAfSZaZot8FUIgpxQcSUdNA57Sfcn2LEeFviB83whaJZPsX0MQNVpSVG
j0eKeJ2R57I0lEaUAbKrsASR0PG+nBjeWrDhFm4M3KiCR15eZI8aLlXTaj8jXKuOoBW6cVkw5/f1
HJbc25mqsgJ/eGncWW16ZA3/aqv9d8JBPDUVmJmue3KkX3aSzlndofS1K+JPBGbDH7DXphYDb5K7
i7BWzhrRCd8YNaqmNZhXuXk2Sz0k+kYQIS7TPdnSDs+l9QQp7dms+hfTbdbFMCRrwTY0aLuz5rWX
2DPCrQWZK7EBEjge+8iczh6WePLBZGfHwkteM6Pd6Ob81szmE3vVNdtZsfBmYwf7GgOTO20TN35C
+iKulYVXo2f6S9q3XG8xMztwgCsHITkm4qqs+J/XEdr5xOQQFu5mRiSnYDDjwTSerMoCxlbpexOb
xtKkg2LNXllS4LWWeuxJAvpGHLFOBjcmCvluEL/3ovoJQsMniNYLLtR2J4A9LqnZo3y9vsf4DuYZ
eyQtg66+GhC0l6Xe4MQOONvwHBSXvqtulFF7bicoPOxFQR5YS5GxX9QYh+8Ul6YtRfkeJ2hjg658
Y9o/1WEOACcOiitwFVZpabPXQr3x81jzAP4yhRPowiCv7ovOnOD1YJemnhw4k/7aOt7eNUi9kPol
RvfecXM8WXkTUHGl76aeGAH/7VT3Hp1qE0bdtdS12LfSbuvxY6KYCwZtRWIrRUi76bLura7ZiyXd
xJaur3eiIAPQUm50X8ZgyPqZHW1kaGtBCBbdOtv2IWJR7FYZDckOPo0aQp0h7sJ8JIehVG8z/mRf
D3FDK0N+4Rcs86jnWk4WsbcS4s8KbSfg/7EXaNKiBzCjfxsGgnjfOwPb7crh2ZqNW12dTkYv3bKs
tKnyCbp7sw2+e68Q/mzHWJMJFvppAmmu5J5RatZ7TkX1cY6D5i6yUu1dr2GXt7zEcr+0iFHmpnZf
4Q+j9bn+SmM2M4HSnMi/vk9USqY8P+J5H+azu8+q6gEi521ecatFZdnj4X9WRYYxKQPCL+BiiSRP
0IMtWvSIAze9R6Sk/GoL8Z6M1r1FPXvW23dpUF5SY/oAaTwsx2S80pt3HLr60vf9XR1nR94FMgJJ
W+7gRifQiY3vhra2VhUigZNdb+eWramDbcDmyEjG50nptmzyfYfSN+zOKKd8zHc4DclDrXKBygLj
qlM2oo0ghPg2iPu+jJ7Lvtw1pYwVAAUDhxHdjTgZCtHy3uKM08yzQmWem1j8nKKGpnocK4ZN1t5G
L41I4CwqCz6E0XkGzXf9fu7Yg7lD/Z2bxeyz0voSFsHqRm9QQ2FH1tl17KdHVRjZssmNaKn01OnG
rnHfQOjJqMGmrq+Bitqzno7AllnGMO1SbNwLZQB9WpscTYmdX4D+7MxEj7eBzGG1WFpWXWMVR5S9
jEJznSVCi8WOoER+cFppJU8H7nfBq7Dj25S/albVd9Vpnsoqbs6DQujZ0mm1ct+UxtvWqfZqdsO7
loc7txfPISgjEgxrU8Vez0LpCIiJPMsAlLvDd2UhH6h2n5BZcHJ/ECWebSSJe3sGBik8Fhc+IKf+
3EdhfRNmOSgSI5vfnQKfA3dGgEtOeZ6qsD2VtLt6NFP5IYRJ31RqFXdPA4OzUHe9G/i8ouNbq4gM
3EZd+kCRmsxV2Sj76rKz2q3VRuzqRgCQrja+tgXIc+IjMAv17CgKjLrZYBrLnIHw2MC4W5bEjXw4
nSwbTSXY6S7lwH0XfSZt8pmEI3SxIvEnwe2toLYd+12yKumm5LU/3nLVpjfPAtNVqRj31CJYkgkN
SYei8goaWX2zk8RRzqy25JmX4jr1RQIvpMbFhTw3xgwYFLKrOr1ps4EYaef0NeZp/BrO2peVRA2+
OefdgN69rGf74AzYjX29z9SDNsF3Csf0tpnImjBsV3IDeRKKu8FkympPPeAbWcMLAT079o/Ir/Eq
HMF3Ig58iBB7hQ223FZbDrnavR8yGgzU/tVyTbab5nAYajA4WlkvReRyv+8evZSeWbPD3RVWb3TB
5cu/f0H8f9IG73Kj+mv95yi+yrf4z4wAfNgvN0TtJwIbluHhlqPaxtS4cf5iBFB/8mxuZp5l83OR
18jf3hDJmANrtHTD+7lc5zd6j2lLRwFKj+nYMqj6B33n3+k9mnQo/MEIYHIpM+Ung0KiGX+4IRpW
RsGrl7TLzsCXaPYXFdh6Xo3rEkWKVXmKt5k0JD2CrhnY8jRk6/8e9J8hpjObTj8zZm7PaM6CY2fe
FBwkpsCrYkrIe6+16Y6ZeBnSmnVT6bSJ0+aAkRgyLHx4i4tCMBN6lNB4uBzlIp2VNbizDQi7yi9z
jRVaE9JIovng4g9QIU8G/HkyuWtsgx+s4enadaZDB6keG9qzw8QnxhQdP2F5ZNbuKuDEYv5uWTmx
e3RZaTYA7x24TWM1rbyQpj9Jwi8lE99BXObxhcw1fxrMq15r0WQx+rMFC7pzbme8/mvwsZ/unPK1
K6sA1AYRd0G/6uzXxQge2+TLA9q2VzW3WEXslxe0EKzNQXy3IV0i9XibDDRdug8h5KU76o3dS6s6
a220v7lb4VhKH8jv2mZ0Dw/R5JJsoWSrkF8Gtb3VxuZq1NS5glq4CNyAjRZvzBoQlmuTwc+xbruD
oOUAp1OnnnPtxSonb+V6+Rvn3aqgAGIBPhsWCjmlsmzObjYipe+RnWv3ZDQfpn5WlcdQP9fl3dRB
EOGqaU7mVmpwCPLXBroK+pHJd8FXO31cB5S6ROCXzWGdsi8IKSga0nuPhiar9JZjeqOTStTrclnX
zLhmtOuGdSbCtVH1rCTxSXSG8pI51G5ykwmusKqi/pERZaE1zUqFZxCUyTmdxHMZN2sudRtWcQtZ
bDyr9trO1yViJJUWvCRrn/sp+0a0lzp/N1XlWlcWwpUbi5WuB+1lFhrLkKxq/P85+n5MuS7n0V8f
ffdd0mXN/z0by4/65eSD528ZHGAudiYIsh5/8svJp/9E66AcgHVqB+Er/WY2JuSjsQz2cCdpJOtl
nOg3SreLa1MG8WVoyHT+zslnqnz63518MGjRUlT+hTCgpBvr97MxEVljsEJnplCXag7Fqyi2QOza
yGz+a665E5zLmFg3xPHZQFuTCPLMYR2HMYQO1E4cBgkqzyWynLU5i3uJMdfZ4CUSbG5LxHnYKiOB
CDGsLRNnQA64dBOOhEzMzHTXTjbPa1si0wXs9EZC1Ecrl0ZnwOoxyLu1y03kyqlV7GyH0HIFiT2B
yM40zEHXAqyG1R6qalgu5zgJ7kOXC5kxFtzioeloW+Tdsza56qEZOqbZPMGG1RZ4PaGwXCbaTIGN
R0tdAs6ErYZLBRpljDfU79pM+24jc7j31IjzKxly9FVXbNpRcdZmmLl7haXgynTK0ldcVqsDVhBG
KJaYuJGNVQpp9kLZ9wh1LiFZpAUtV93RFtn/Ye88tmPHsiT7RYh1oYGpO1wrkk7SSU6wqB40cKHF
rL6nfiM/rDdeqKzszOqKaVbP41EFHPfcY2bbbm3suESyTX2YmKOcZhs3TrqqxvZubEqmn6C+4Mm5
UDeQzGErJGMndwPPtwDvtTI91ADkLzY+y7Or1GLtB6MBy6lELZ7EZ+LHKkao1F3EVW7tWwgjj4L/
hduuam+tkhNA5FBt1wG+4mXQA1nlusOQCJiopX14Mv3ZUZI/lZYFTt0e92ZsG0vsOduxoPw3Q/GP
XfFmVOajxmXdl/XGrEOI4hlo91SJdSrHedsR4NFDuYp9sqipa770IePg4Cobv3YPmFjalYo/e+EG
3UvFp2ElhvSzDjQDFHsEr6ZZN2ijDoC+pSHHs2GFnt/X/VwdhFJPlneFKRTTLStAvUZLiUw12Vts
D72e3rxV1VVr04Qzy3c6ymBstplt4UlLKYeQrk+pgYNRvBzLgz/Wb03rrKcJzxCcKnID7gTcCnVk
MWndFVwQienK2MVARBd+PevAU3QYQyw3rYZDJKFBweua+INS9zP5Xe5qnV5vq6jqKTly0hOYSmcj
CWYe9AHHnGvRb0aUPltZCR+9XAvqRWDY3sQqw+2ddGl18WPi9AfTqt1NPwbfhoKMFKbWQyqzHwKo
FkyHko6Y6lC3+t4fMyJuTchNm9IdvVMoG8uJZlmOfhoBjfNUPnaOserqMqUz4N23273mUxoxSUIL
vXPrK2GszUyWr5Od1IeW/zcL3Wgo5aSmZ6nAyV8WmMHNynwfXKhs6myZmrLp5uCh0nwn2HZZvCub
8GPCZVWnA+ZqhxRcjQHL17hoWUpHu11LlhmTFtaLfYFpS3dbaqpnH1dFVfSudEY2YfmGbE9AM8fw
QOTk3h31/h4if7pyi/iiK/JRbWerg/ODq4CXhwQp+uIiff7HZOzaKQeBgGbuE6X8tiNr2yfOxiJH
XVOqXvT8A8vFfEb4d6KGg9fbFWoWhrGKXodmUk+sKB6NZNiE8ypQl+16cqwfvV/thV2eJp/wMR/C
x5htfQCDQU2DW83Kh1yGcR6N6ocL0GGph3q3CxXKUt000LkzTSNYLsaEXFjFV9SLgyww7xMZfha+
D+efroazCPwcy774mKaM/4tKyQTZWERNrEayz8J21SftfTZqrMdaoowTnAUXQ1pFasxWdx0RBdxu
LGpa4DwrGGXUJIECGfNkKZ3+IQ0aD831266t10obrAVFeWympvuhKR7STDm3XcnARf4e2IhbbXKN
1kc9PKpzlZBiW3Lp5uoc7nHeAkMSlVRuPG49k5ryVqT+nuPtgInmlBr5ue7R/PXWf0F6KL2mcDe1
6O9UYNZL3KLnFv6G3Q7aMhrtyssjKM/dwIJG/XYGGluYhNcksl78JFNgdpRXo1Yu7tBWj+HcHkFb
RrTCBLHR6XYIpP0wUjRRqsTRw35A3rGr76xmZDczjAyESS4tnjwAD3RWyLm9AvUge+znRgtA6xlR
ywGCjOl4JHGvVeDAwhL96+S4O3tuxeADcajGyN1XKnzNoaI7Y5pbNNh+Ylg3sxiCtjjqYRfs/v84
9atowJb/X49Txyj7eJ/+mdbAP/ttnjKBF823NGzj1m+j0W/zlPGLruvYAwzmLE3YArP571qDTQgb
+yGIX3hC833xz3nK/kXTMCFwBf3NU/5X5qmfQ9s/zFN8b4NxD7UDX589Owv+TmvQo0S0E1kpD6HS
gprPklTpBRc0NwOIoSiHrMDVgiV+MfjRGuf3XsBZXBRN6ZKgDGMq1mX9WPrgQ4YSxIPUuxfRJNhk
AkISlY4ol4z1Z560e1FSvZiQ7aLNOD61Tv9SAA/csI19DOHOqaJeB6b+qqdkIPQyfvMHAXevIyRC
E+UFsCQJbtuhc6Yetrrd1qu49tv3hja5BTDIm5DMfVbjQNGdiHBbmdiFtXbNEXilDcmmziArAcgl
mkNLx3Bvde6uk2KtBla8VCL1jvYCLwFHu+hlATXEIVcC6wKLzyx0LgeXSqg8V26aWfN+YuzoMx3y
zqR9jr17VBQ9ZrU4BUtqph+lPVzT2DJoe4FYbzr2Mi+5ig7Kq8pdGq+mfu6FgCVMXlGq3z6YtTZl
oajmH1UkN6rxKAFLgAC6hB2VCU707JrYWSud3a6CbBiroiTfXDy4OcmsROIMM6mf0cS6ihR1FfT9
Ht55f2hnSZ2AGGZ3kVaghpvB3ll1sirs9lDV1rXgRytrSnmIxRLcUxivbAKe9Hcy6D22ffFeueI0
dvkFLg1QSd1rsdg5ffLRYLnQ49qzqMsqOpffqTnrMn/vLOMCzgvN2LhXAU2GRBRK1ToPQjxiqDpG
Ol5P8tZLtR+OTm/c+fawS1rzO0/0r8AmtpzkGjkr7Mm+ZZMTp3ymAYoUGA29N0gxul5tR2e62RW8
UFucGXZ2oOPXbD49x+zXtf/CGTSHc2oNr5/2gM0KUb7pawyiLGiTsXy1i5aiQeU7HMOvClvJnC2q
1bJYijlvJJ1kpxJASn2aicY5k8SfukIjN7504kq2DEgA5xcKu74w1wDH0tqfq2N28hH9m2EF2TNX
qN5piEIBAFV20u62RQekirCUT2iqCuoHVPI38lzJEm9XtQ6M+kkf40dD5TPGPaVz1uAI5QrGUrKd
5mxWyU7XIayVKgoyGsJFNOe4+jnRVbLPXNPD/CnL8ax3zUcaDHsGy2/LnEMfrtygcr+OQw0UqN51
UZh70ZwgC4mSyQrfGlmtGlimtKd5PYJPOyRMzaNbgdaMyzVlPQpkFvyfQ2Z2Xk5wLZkTbHU4PoRI
QX6v+qt6TrkZGjNHq/X3+ZyASwigM3VYtcRgquZeM+fmWB5MeOCZyXmT7GmUILSQivd+ztsJGfmo
CL1CSjzRN0ETuEtjTugx6Rpr7iHEbknvaf14lsT51BybOvE+ugVOUWg/u3PuD7PKsGQVB5qr0heR
y6ZXn3OCSdWBEJyzg0ES761kThPOucJ6ThgmlIgtBKHDgniqMqcQuzmPWI2IJWNREfmj4HpXNJW5
1KfxUM9JxmYC+TK10Ku0hTNnHeWcesyt+FsjBomqZMIyQYl0iUh2RCVVKkyXBeHJcU5RmgNN9RRr
rknGozQY5yKedpXSnXKjhm3YPwpTuxtqnsCOiGbeVyseWsl75NuaM5wRYc7MTxnHiHfWjVovjDnx
qY3RISECGk31uKgw2K4ISlR4hJv9hHBqERzV5wRpN4unRErzOVtKCH6XEDatCJ2OhE9hDLzyguH3
gfJuwY9UiamOtNnCdDLWBQHWmCDrOGksvynMVvpVlmIGI/Dq5sXHQADWCaN9ahqbck7G0rvVETx3
7/Vi2k0/47NNS8RbJFRjFa6W406FSLRxpQAyn+buOqqN7CsKBbRuS7I4azsL5xTILHg2T1XgZndE
CFrPVtpP1eWN4VqieAnYY+1GK+H1ww2f0SqzvdZvhdd0/C3SCucb7AzuiZUk0uoPiXguKJNYKarT
MQ3PdRJ1Ag1+khA4fQouKXil2UTR3HRTG2jpskWexP1JhCTb6xQyr+XkBLhbh/t87Pr7NG5uVY2N
rAKDmsz7umqpkPKvBn3JrZ17Ou2WpkHePEgg3hta8EqOwWaES+7KHoMRN3Rq1JK1YgGXMy3rQdNN
D95JRIDEuucmv0kKsFlFMJOyqD0vGvO5JTZ/n6rlplFqG/WekzzD/X4x65HqNsfMlwG5a/L0itgU
ilWvWtX+AGZ3MmCnbKn44M5t5dpegh7ZxoX8StsB4Wes9SOqhwsZ2hzuTbUFIO/OHir8bWs6sJFC
MKeCuVYayBkBjZ2Wan1prfIyJrYkPaknmJP7i4Jyp6r1Nuu6tVKbK2EBAwv6nOk7Bt0KW3tlOh1U
ljo8dpqC4zAjbhMAjl4GRbqrk5RKEMf8FAatvkljm9jj2a2WIESD2v0QKvZOLi2D0NeorXJH67dY
wbezuGYFIJCwe9Wuf3Ga4ZSTbMfWmz1BjIKH5VKyHlI5PrB3LgdIJSnmvRaAtssEoEWuscSIvcEX
uDUVlZf/hCvbNNu3Sc+ye7O2b3aAh46xLlyFQwMXKiKboPQ0ZPVMUnsH3+fSJ9W2/V8/af/ht53X
hv/NsP23/+z+9h959P/27c5f57fpG5/t7P2BDM/iEKMPgNDfpm8LZBEgIThHmmGA9GBi/336tqg0
VW0sHTaE0HnZ+Of0bf2Cy2ee581fCUR/rZ1U+0cdh4UqZLAZm4QbWBP/WLCROkVTTKwXvUD2a9qU
c8gjag1WAbKhQQw+7G4qhj/Nab2BwIN0UCMG9ZwCy8IAOlIoTSu9FD/UrCC/NQu7eoOIO0u94Sz6
xklV3dGs2xGw6/hQKA3VV/PeJZr8z1hHlADJhiYKQEP1+UAaQw3ZeJaUmd53slOPBkIzxdQgM2bp
mRepUtJQpCAGFzRnGuEx6HH4V527qNyPENF6KpR1SSLfHY9qzYsQaoCRE41QxD1FvddAv++6apVG
ijcr63gHNoPqLrOwxV1YboOwh9rBzXZmv90yWXgTw3Wo2uTsZuh9gbmk+G67cYkUzNFN2AfQ3Mnv
qMSahXe6y29TYO80Rk1QgiT7piB4dNX0I9SsOzgHgZfGrF5iAyfOrOMXmhuD4CPLOmv8zc+fie+W
zPo/oa9x5zrMMZNzJ7XBM2N/jebtdZX5oHHUSaO+NbgIhoJ6ihhnX0TTYa++CVAvHkSfzGOhexYV
mVzM//0tS2EZ2ILQWeENek2jlLYyxV0XN7ARfkTYKUVPdZDQoDCgXFtsXBl8SNdicYjwOnRpTjSg
Mu+mnD9f0r+ORukJOjklL7Cu1c/wQHZmDetBx6fB0c2tzr2pySWj3tYbXflCcKVawubDXgk9irWX
blVeDLVTlc+GsfL9vV5ey0lsgVCtQUiF17ST2yx3KkaQdeOWu0qLX6LZzOFk92MEeUvH4pFj9dAj
dKaCVcNTbz66Vf0G+w4lMMhOFE2N1BQAhMExwroKPF28ltFnHQPmwVQCnHI7zS6TesSjhi0SZl7E
z+S0424+g71e129Fq+OjBfORMoJJFrM1npVKDFd2LZcO6XzE05ITv0ymgWdJKvuBw4Wa6YsmCJ3h
gqkN+7HFFQMDdzfnkG0YouXQ3uI42GjSOrVYaCKd81fgjbfTJyIY6cK0mi2TxZYelIVr9Nu8H1aq
GPZRy+HQTdSgwDINhtUUn2hIwaxBtnVchTg3pj6hj3o28lA4n3nE/QiCSoAlte6/qV33SJjIq4iK
dTFJ2rYUyp0e06PV2junMrcRF5d8XES1tjG19zyf+9rPOfvPkTxV5uRkgjN+vQcr4KkZ9n1cX3JW
+PXAgVvp3CeeJfao1B63FlYT9lvYmzE1T+RnjfTAwi3jxZLZ7o+IxWb7RSvADwjYp3yMMMa9dUl/
HpNX5WcaTGHXDuvFIOjM4Uv0bfiecviliMCWmnihSJ40+WQ07iP9O9tEeRsh4uDra5BEOeRRZ7LO
BF11DKf4cezFtU6THy6KBz4MhSsMBBdTk1iosJYfAXVijKHJZXpu/eIRcsnJ0JQ7Zq6HKrI9A2sd
wHiiQ5P6bEluLdQlP1r5/Hds7KNrpO6Ktl7S2gOeseCHarfN1pjGK7sKEoNV+wIRnga3qgd6W/u8
JEYHZjOc/fg9rgfgw4id2OXPNPN+Qspg5tcPfQQgxRyLr9h2s4AANzvO4mc7IGJFpNKA0/gRO+JY
3edzS3HVrVrRmctkionAOtquyMgHhHpkL4ZafRIm35xKtgcQ51+uNXxpqbUaXf+DjfsrGde3vrO4
XczvtMGFEqzE9aoJhcb9n314FCRUCIGfaYix9Uy4pJjH+14LG7akMViQpoL+70QY1Qnwgslg3TtT
M4lqcdWh/VnziA5yf4L/SjJ8oaUqpXp9e+YRPDgJddGW0N6FX7z1trGLZLKrfYfoBocQiTg0IwfW
Z9OlF1tpkmubDDlGq+xcR5MKB78PtjSjEQZRekoX0te+53Lkp/dymBTPGKPTXx+H/s08zn+MQ7O2
+a/Hoes7GyHo6c3/YCCav9JvA5Hxy+xbwZ9iUMpkaxoFOn+3jmRD6Rp06wiMx5hhfh+IkHcNFpLW
bDUBcKEyK/0u72KlnqkUZFZt1liO+5cIF+jIrBt/DTzNySt2oCqKswZDg4kM443L6PX368gezx/Y
ltTk+AcKUfjFHfe+O7OrjsgpD27APbduFZwGQTS/n195vG9jMDPpWodGCfPewYHBgnDP1QkxyMec
G3JbiqaXMe+zBVIgt36e3dBAMbQD4zt1pn45DaillnwODXHxG3miXQWhlbCgPpqYLxzoRIwxLWsA
EqpL2ZaAfbmzABVPc2XntgSB8JLkAeFkZ24sZ8EEnEvBOg2wm73RdNe0031YJceWDFDGdrTWi/to
oAuxdA+9izuC6uDON7YJ+yrTSZgOgAUE3dryk7faTYctJHWQl8WVyzSxKejTmBJfpAP0YiiAImbm
eFdpE3dWRwOFO4N5aVbDB1l0xi2hj4JKeIqbTUutN2xhDk7fbIvMfirGkje0Wh77nqAnCPmd4id3
dZ0e/R6QkDSyXRlOII6m8T2oZnaH+5yl01E0z0IZiC54DsSlucphpbbZu8W9SPYMUrlLUJPbkjVf
m6z5AqUM5pamh40+X61sx9xrrb2eoAhPtc7pqS5zbHDJmB/kfBtDySZlxAUtSiC2t+mmsqhWI6Ea
1rRM2El2EuCO/TxYdSqOXr3CGhS+ViFgORIzpPUIAZHRqFGlhngP0szT0mPXgDZpZLPkjxqM9vvQ
QAt3LWOdcYUs5MWEbh5CRPB5ZMAaQ4NEeLIIacADKHCz4tPpzYtA2fJa7qS1GjIxq9kunK+rQ54u
7cp8mRqnpKoJtFNQO7SEwHDMmjUGbwcKHGbWclH04y3HuUSj6tYs642tXIJqNgxU3MV7yCc5qO6Z
D14QFifeHNi4X8vxYrBQ99vRS3rzlDjd0umydhnazJ1KD1pqNsq01rLIjb0AKqdBjxtSfc0yn+JI
Z7KXVSufB1GtWxcgdRs8WwyvYCpp3Xt1OUUKoJy4JebmgulQK/aXogLky6mBx7qzxRV+zdOA31Wl
6FfHutx0Tb2nSI7jB55J6p+mRn8l291cNcG5mgCHIT+ouSfs08HKHwHJ96yiwkFfuwXgMfcjMapt
OR3bZEL47i4YydeTWXp0K6Vp7BU4DTrbZ2thUItprtxhICXuLvouYtfVbfrOPqUOfLN+bxv1WobP
YEmX3FdWbUQliQJmr9XuByYl0A5s4ngOgVJl2RGGzfy3WM8tDYHgCoQiXiaJZ+S7jvsWKYXMtpdt
3Hi9vBlFB/+uXWSJukqGeAPrbc6draLEIstm3zvaPnUBL7CY7mx33ebeVJwq9tUpuQUdm3Orhfe5
nx/U6i3FfQsaedPJe9e24Ziz3iq9LJAgbPw1joJ1xB+p4XM6hv6xzkllr9QsVZ7+15+ZvyV8cCT9
6wPz2H5N/8T0afOPfjsbnV80Q9UR3CAr/Yzl/nE2zgcgUOA/T0TrF9xHs6NJdUnacXn/80RkRaBz
FLqzfCd+dpL8BaunOfut/suJSLuI7QjdsB04Uur/ZXhSci1yqikMwftw+ZMspbHPffloVEuNj+De
VCjWUPLR0w2i7klk04IwY5lKlQ+BZcRcnuF4TomoYKbi6xNayG4hMnm9Zv4LWPBnptuE1Wh2diP7
R12ZBygdKkhytrGWO+YgCBCoq3jCckA0elHA97kzJXZ/ObDHk5NYtWVCZwGduotSKV4ztXCOgAjk
rquUE14+f18MZntgH98jiYAwVTIsFpRZEvyXVkQKhAiC04ijhLX4lfnaLMHNsnsDj6mcxo8aUlTb
CWVLSoPXoHboh+5cE9zYQnK0PTHVT+1UuAuzcn1Kofg5EtW+1qWgX8Vq7suUn69M6Xp0sm5vNgYc
+7ZRN4HuZEDPJYdTCKsmz9MTf6tiVUuVknCHRKCNRQdUafzRFVV7LniXeno5vPvgiaoIM/lUOG9+
OvBaScZnR5WJh3ILRgr7h1bk6TGs7O5eF7GxC4WBjNoDH9K0DtJdOV0UmztuVvU0Drcqo15ZanOR
nd55nCeAnq1zKHoKPGLWwkAM85XhKjQvEFoCdqp6kQMAOGTBqQzuXaTRZmGPcA1KkK9wkbgbwopa
obaRN45YKWXKeMalzxHC9WjVQLBaUxlxFzFlrMhcEtuiSJBE4/gx6uZGTLqxiAQw/3TIb73hcoaI
nkfIGXDniJ0QdAFyybgLK8eleg2lpaoqcsqVRSVUQ86xGTd+NB1RhxOvSyDyUlZHbycAx2tQsrpy
/ahdDlOLAyrnYbDd+AxJ4pzEmkQE0AdvIhlAJYe8yCZtLplISHkJmKjQX92w9deu2oYbkzLQTZG6
L6MebdxMSHIL7RPsXP6yYaktiAn3i3AI7/sAWHNWNe9TIl/L3j07E1iycuJUD1Rkkg48F1YwHr0R
V20eBcOrXWF6zuTWCnJjXYrsdRz7FG51zyq7wsOsFfLW0PC8Jt2Ox4JJlLf6gsQUWXYem1gP4aVh
nGL7RA0XT5nUxx2x2F0+Z2UUI7zHm7HW/eY2qtUhTiJ4OtUPcDvdHPUNX/yyA+g293gn2VVo+oXF
9SORHOg0eGamQmXhJE2G2yR+JKCu7EymqNFXWaY7TItQkV7KgR6KSbsrJnyMjh7tC5BBYSiuhEl8
+Dqso/TxqEfNU27wbLNjW+Xo15hmSqzWgr5v3MtLN5bZFmOKXDJ7UzI2msvGqq+dqrIkb/rvnDZ6
4rTdreHbImnoG7rVz0XSU+nQUYAyhltNTm9hWrzkRvhGLW25SPESkWg07nkE5IwmJnTXaLNY1nzH
hvtAJK/Bd1enq9RWw00gmMazQqDWYnYkGgdm1LiweCdfQlv3paqwDecUoi356ruuMRm/lbjFVw5u
PVYHGztiiz2NdQM2gYlJhBUcezfeBn2NnJBF59gKpzXOKqxzLhi5YVgJhQVlqZ+GaoaIm82hsUnh
5X7s4U/OQFs2XALKjgHH3jhKfClCrN/MNwHV9LWXhtFqRERPZXx2wdWNotnVMQ26EGm4A67INoMw
LtkkoKwu3NjdUBu0K0dSOMJsV4iXw7at2oh+70QlvqMOr5YjsyPYT2NJzm6TT4r0ykA9dtkgFrL7
2eVxVfQIKnRs9lfpjAdebGdTKy8IXZ/TCPWsxX9u4dEMIaktnE7XoBzV36Zkwaf60feYZmc/cKge
dcgHhWDNY8DAUZTf2VPk+bYO67u0ioU/jj+azKC0r6GQgvcUAN+mv5kVJYLEkxLV4dVsQoP3fbm1
pc0mqhmy56DuLmbTbfLafWAj/QPl6S0Iqy+IX9myCKybm5FfD42d1WY/IFk/cdfLGVjdvTVm91HG
JhUUAA9CDqNYABXtpk5ZVTFBMR8b3lpEuCQkId0VazGxVdTwRzHOKjCU51UlJrIRE84MnQUQBrFX
dAEwzGqzllZOmFE0Z2APp1qnBaUV4lQb2o84751Vk4qLPRaPfTs+UvlHItJx3hmpBZAGX4Fkbtx4
QRs8++rNVutzEohHeEsbdiNUjgjrM9N8cv0DEOxE2/BCv0VTmLByMq6h2h40AEK8cR0P+T5bOjXc
0kF0ABtejRIjnbTCRUycYVHaQbwQxXAeDP4Ifk/oPe90XG72OzPElZjIBQrvcx0PG2uQK7NHvs/a
PXC3FXL/ZymmTW4N8H41h9xpBdBYireGN/SitjC46dQyCQwQhC6zfdkEp8GcMBBr8thJePSJmb/J
mkcjj0s4Wxmt0aQZuPX6S7umkxpQBNYHicdsxAc0RN3bULuPEe3bxWhusEQ+ZLEeLR2yejMRjnIc
wz5JyWqbgmgQP7Q6udQ7mQ1vFTwa+jai+ol3DZ/fuQ0KqMZHM+qcdsW6S0K4i7ZyZZPwgCP60gBo
JA83ukvLaB7aeG8TCBXFc8oA3lfK2prT+8IZLlMIScSYa6qwA34o9UDUGKhWBk1MnSutan45bhhc
BHX6roy5+Krts36ZS65YaIApRAseiHAKn8O5MisgAsh+ixqtLANGH0RUa/mQwyd8QUvTFe22pX9L
cZ0VVhyx0gyZHys7/8Em/BgQY+eAVleNmd+qwH+Oyzm0mM4hYYOaRqNhYwHMhHhcfzOoA9MxAPDS
TqSXsK4miffBvDN5aUuLWD7z7sMG9nzVf9gUjRUUjnUwZbmh0kEmK5dK1aBsPbPI5E6oCCcUZTQ7
eHD4QQc7umevaK+rud2MP1bpRWNAX8DcfVYUPibdRp9WRp0ffbJwi79+Ifk3y6H9scSz/ts7yelv
/8FN8/t/IGn+eUsBOIRkCY1W0yykQ+1PSVOHNsv2jtQGJS0UtfzdBg8UEUqnw30EsVH89Br+vsHj
KiOQSLlfuD83f38poEEe5B/uK7POarAOtOYgnLBm8fTvN3i5bhpMP9jj4kxVFnnGvTuzpOoNvbJ0
YvFs9GMPysZK1nHpRK/w7awdHWZmSlqLKJQU/qZRh23lb+rGeVQbqEBVrZM0CmP/3MJ+7X0yz6mu
XxyeTaehZT6MLLYoTYdvagCratTqd5ZNwLn5dk7fxl5PEsGNjBefDi6uUOoC4PdC+piASHLUjgeq
8ceQ+Huqhh7NaVY6lNGLXPNgc45L6T8VWnTNSZh42KGXEcUCCoBBF+7jAuWVplz/WtjgUkaobNLF
ZpjqLyXHCsHP9TCtZfUiSup8yXHkEiWB3g3WUUQZJmhh3NFAoJqb2KxfnaLfpa6gH47vDe9py7yQ
eVixql75okmZL5/lN/zQzMmtfdMmq9vhmwqBCoQsS3VwAiYXHPMriNgh1D0tV+V+bhMLRsE+JfAk
lD+GGRXrlf5ZTsZ2VrhyhOHadNyVyRvn2CTdV4gVSYsZ7nBEDlXxqEBRwEZ/KbDt6Hp/C4RzKXMs
iLbWw1ydjBs5+a2e16fQxmGjwj2VTRQvwTQ9R/3zSK0Kv6Z+4SK5U8rEPLOJY+afxB3eqo8aK49Z
ihcOTYk/EzgdgeR8Q1tbCB/gvYa5ZzC8+7Lc4K7Hqh542nQNisrEyyMOgbyviKCN2ixnOTsKFJc2
pne7PDcIVHat/rD8/iAawrsjM3RzapJHu6L9gkqyXzMuF8oCvD7VkJAy5json+mEmJKkp97B68RT
WXDHjmaOn4m+56YrDDxQbqwH1+12pa2tmwrSjB0657DAEz6w7cvqcp2r43pQ6mVhDWuLjM0EkgFl
mX+eKjyPzdIdrJPaWCeazl8piP8MMlUsLVO7N40RPmMOBr+gVLE55op/dmv5AFX4HnrJfZCGtoc6
+4jz7hhjqisc49TI9jGd+qOjTRc+otNGN4uDGEHIp6N7TQyWT+W0Vgpj7WTjmpUa2Blu5SpDq2+x
cR9AY0m6rMdIsHdEA/Vt/xCUzqlHHW+VS6z4D0aDtD+MsXpz6+Do4PovoDznUjmy6cVwjxGvc0DA
klhUNtXP/FLrjsqLVNUntYBQRVzGZS+RscC1tbsuu6aYubD8UNqwYIXKZ0N5cHtWYCLKXc+nMtJR
W8kNUngkL/yDKMpnq3c3jJ2HSHTje8aGZkWZnXo1e9W9OhVMM4vTDi+h5+d80SRlJU+DzDAkZ8IP
UEWClU1QMS7N1oumlMZ5NyIYG1D0iy31rx9t/2b61K+7NovD5V/v2k7vX0X+T5Zt87/6w5kzw/Rg
diI1mcJ08Oz8JkSZv7Ds4gFFacJsRaXfn2u3WW1S2a2p6u9n1R9CFKadWdbCsmOYBv+V9Vd88fwI
/3iM4bI3+WrGLHrRY84P8V+OsXh0qrpwHdxrgroUaH6frHW4aqhY15In3x2eagHHgdKtl0BFkWJB
4xXTdAZdfVfrykBxhhI+GYlBE6iEtDmzhjGa6YsyLjC+CCgSO93I2GdXCYDv3t4FQ+FvBmE/WNTe
QVtti2XuF9FBM4InWrq1tV0mR2BZ5bLwhcX5ZfvbXknORQNjQ3ANxMGz5O3I0Ki3JkDjjgoqCiy1
ksXNYKeveh7fwip+0KVCboukC+sAImMO/vB4WQ/WRgSIJkNgfUZx6JMNtg9VhBmm8+tLkTtXtngP
JUfhIkaaXFJcLIebMYAqW7Sx/mxpreXRgxAug5q0DzScFr5niQYWUNWZOdsga/E4WeuiyVYhcS72
lMOVR8BLtHRD0+YZq/dzqYuzWVp7G3k/sgH2EF+0QIwvuRF5XPv2VlNe87g+YmryogqeiN1+1nV1
rXrM5rWEeSOG/MulcAG1moU/7xK0vGo9qPIsdaol1MA2tr2p+7Bb1HjlZiaihJohOIzZZ29jb5dt
N63zTqysTj72Xfzpy2pcIdbvtJCK0MLp3yiV2dvV9Fy21kNppccqcc5l5XyPVX/HzuHDphqIzjP9
ZQhSVqYT2CU3F1ddyT8TiW27Cqsz/V9nPCLKWeHqGCq1s+k0Gd2nNXN4x52WIDdgFb8cKk9TSdw1
ln6r4NZS6jo+SgQcN3Q3QURUPM8sdDCItUoKCA8i81lx9HPrVDfJSUskHnI/XocHyyjpZI5Jtxqt
lT6Ewnf3Ey9lejBplR5I4FGv99oQvgSdHOiscQsnudk65gWWFA8kMIonIyy3IoyPQyzJi8PDMBeh
qnsCTCOp/LKii8Y8NiUJimYOS3V8JrC/a61XC/urbbHi26V6JwpezWkujr4xbdtmOIgsOeR5fhlD
NitF5Y4nl+UcvdO6AbtauctKuVdgZINQiha9PU4bQQ/Moiz166ipQLRjZMU8wD4Vo8t5UVS5S/Z2
C3JVF7MIPCsQuJto+nCSrYF6qrMnj2IJGHLApjF5LU1+Dq14XPcI2uGdjdr4oanbp/9D3pkkR46l
13pDQhr6ZuqAO7yjd+w5gZFBEn1/0W5D29FQC9OHfKWozHyqespnVoOSzMJyEJHBIN0d9/7NOd9B
OdOz6o3f1Lwp9rh2/RFjh4su6JLFwzuDhWndxO0LRg2ifEVReok0H3XFFgQYi+2UtkDXwXfU7alS
LXJu6fVTR70vQ0jdRnsw+8wPDEjVjfpMOsClbbqVXXf7ph/XmklWFSTifS+Vm2SKriCTtoasXIYB
M3MsBU90CD6bW2BRjO+VWycML59lV4nm7STKE0N1urtc4sdKkY9V0ktttzdhyu8dM73VVJRvJCIJ
xhIO0zD5PnIIXlKM+dTIangwQlLu7KQ8F0GFyxYBiq03+hlqBrgfNm7mpGwQV7JIH2SGwHqAq02A
vSRHqvO7roRvLpMxoDhGSLyV8c605YW4mP2iUwKU7xpwBD1AuIydhamQW1szNDSLVWsHlhsxQXbr
0n6HAc2YLZ08zOI/LCMkddgYf1ilFLrOkPmLiYoDL1hxzLC7THXyn9rQFc50SgPoggwPnhy7frGn
2lprWcIUOI5UFxss6w3BUN2yUAHGxWmOyaULlNsEvGBkyuDqxDaRCzncJXF2lKvwipEXUWAXrScV
1rqVdK+JZn9ZEZP9rFU+0RSHPuSXuyzls5GRyDGHewydH7lVH6beeYLIfKmmDF1l8qmSsAXIs96n
gfVRyelnbw5rJyQCaOy2DIhZlAubTb8ojmEyzrhZ4Co6+Ycsy+KoKSmZchGErJseElwdBOOmSZdO
q0ve7VLeGLPhZUG9lcr0AFBhk1caxfIQHvGrbCx19oKYWHqsXcyU2d9YucLkK945rFSjMZ6OaNT0
K3k5ClYtPLwFgVhYrEo3w6XY1EB4DBj5WIyro1WYkFkLbyK5jStVdgk08DuV11SbxGNrRpuQkYvb
6g4sc7ldWXP9nqvPwsF0gsT2ouv9DfsGbVjtalNIxqaePLXm9AlR6T5uaUAqtOaUd4TwycHe4fKg
CepeHRq/FbEH6pEYLgjpnb4Dx/ytWaFXht0lCcV7k45HEN7YG5oaOqWx40D04qy56nL/3GSdutMr
6vFODfjERf4gGbjUsaUQszLexqZ+0MvguxLtVpfhVTu28V3HTUAEsj6umLWR3pWi/VR7GGhtFzya
4/gp6czHG+eOAL+XAqYGHrKH0iYbvKvv0fCDh+uindUiWC3tq21x3CxAqHLAr0bMwzqImo8Su+zK
LLVLnKgvk04WQ9U+DTSG0/hVZfOLxEAVAsnX1LI4q7ToNHIu4cLK9pWwD0MpFA5xXCdayvoiyatr
ADyPjcw5YAYJ2mB4zwV8fjwooze2QD4yu8g2+SBuaaoSbRDZBjrj6Zpmxswcn7lwRS+Dsr34ksvI
Y/M0bod6ALjSFW9ZZe6GlmbJnNBLljPrQBXNqta9tF3kpVZ0ZCfhK2N1GUessWVheQNBoRBGXUbP
/XZIBFBdBHyaJq1DtXoIpuBDskFmqrU4U51tl+Q2t5vB5GbzZ8+NvsJrlHkBdY86GAfwV/ZGMRpr
FavRJYd7uOm17grC/FSN+F3nMjiZA86GisH33I+fTomRmr1DsbO4wdDoxK+NgY4j08NXJeQzITXx
RxmqXNqLLNYetGsim5E/WfYaLZxPOYvnzSLjBkhWAcB44lvkcg5ydaszrLeoq4BPTZ866z2AJ4Hi
EX4sM70IURgYdQ1F0X63AnOTMitXo/B5omJcLaRVsyGbQ+7TbyyZ6GLz/RA2b/UkPnLeS+yXBQNp
PGCNlT6FDp7FNqHxwcBYq/pay2tWABHW85kEvJq3PtDxzgWEniSK2W5kKXHchAVMLQ/d1naaW6+E
lziOgJwTQ+7wUplZwsAvMYhg1xyqO7Q2VIJVNh5Ck0mCPjaVP1dCfiXIA+h6n5AjbobrNn6eIBck
CjGZv570Ez68slv8eNm0rUYbaXk0EC02BA7vKBYuaFsgyzr5yza0BzSEHUTaWbqaLcMW1jhkb9gB
UaZGqPFAFJaLVjzjyLNlV57zidsL8apkDJzac8eGM0SokU4d/4LmADIw7W6L02MX55oJkszuDgVL
NB4HeO9S7FyQVjAtnWEAzVbykQdFtP6HtHz+V3l6z7/afx7q6t/t+JAofdHb/YSo/58u0fprv2dA
UKdpcxhZysDS+YOfukNdA7qKp85eOjgbKcV/6g6ZWjomWkDHhvlqLlzV37Z7bCQNi/ddoVFD4fhn
VBYLv/13KgsA6mgXmT3wiQChjozxd+1e08ThTNidxrRP7FQORz+PCc7oTA54c7GaxdyiIjDTdTgX
lLYKM7RJq5BbZZO1psjDSxyNG2uKznlWqay/BQ1UFZNlk3qtpLYH8iOI3VJIgaHiPmqjEIObw4xk
GhMP9/kkgf/ufCum+pSc56hrtoEjNjiF/WKo6qPIl5G+BKk5i161mtFqGtYPqink06w3ssfWlu6k
GbygLn2uy0clxbJalqG0HkTlhXijKnOodznXiRdaiS/CgYC/uiHHWGcq6MhQDbospnKSiquQ2KfU
Zf1GQsJn1sYPUgh4q1NYgUUz25tsY9bWEfA0OuVgyU+dlnMTTSILIyXObNeSc9yY9RfhDrfINFDh
gV909Mq4VJlxNAvYrEamKb7QCEjtlWoLwv4llXX54ETTD7SrnrygL0ZRnUOZGDEHGYPSi3qdqNZJ
ioa3MlBe1JqKJ6I3NGIc6xW6jkNZdZcaaooTQykjCkxdgYWoXASAwH8ilR80dSp41yPm2tU8tdHe
TkfCf2iIe9nedAl/lqj4/LRBdAc5Y1FfLsr0MK0f7Ek5D3EATEtgoogTOglLMwCu27RXSduOuP7M
T6mqIAbp2FHq1MTIm5+7AQY6w/zUsxoNnjioT280tYlP1nxEewBDcBZe1FXHjJ93pah8a1Nthlx7
wvYVS+waIV0JsGbiLEPSnHPI2T2Y3fCIo4aNPdbvchQ3WTLNH3ILATVuzXVp80M4SH/isGGxryj7
3rbeJYoBLacEWqqDaKkTBmdQVuAuD8w78MM3KeFvCSm2iyyHMiOUqm1N2TGPX6U27hKKkSmQNwnF
SV3ybi7ViqqID2In103By6VX8qc64OCGcnTHmoSSXvVzFJrwTrKnhFUgOpNToxYPhWwBBKFY6igT
KJ4aiihtqaaUX+uqpcJiVEIq1lJ1kQwKQQV3dU1BViYEZzhj+2Aq9LKtUTHmo3oTVHF2awYrfsNt
lwLPoNIzM3GljGH/bvLtUwr2+DE1cyKlXLxX1IozUNDASb/Jq9x1GBrdcikro5KppEKlCcifiQq1
56BPC3+ndaeJm4rG557x/GdMvTobwEJSAYUOyL5b6wtaJudKTAdGCAZh4dK7CtturrodCQU6E/MM
HdH84gzmtsvacF3H3GRSk7FwiClnzFuVpdMqZwYrzeUJwebZLpN1Bri0GrRTnFNJJpWVw8YhGSuY
b7loiAGergQLvAIaD1dJm7zSKj9aOZnPQewlFpFgVd9objqUPKvqU1yoT4aJWoSoGWYLIqWQS59M
h09Y4bSkyQ2Sx7vFkFoZXjgQuwX4N66jxeNcacqhJq9h5ZTtG6C3HyltcVQyZkqUpvG6Sk3cCc7t
lrdXcSNt4WbSJJH+7cGeUldisjN6WpN1bZ08VDpBqoFmvOZGAJ06bfat3mCVoYZRgnsxo2VucvWg
k2rbhtqH6iytdTKiywVExlxouM4hBMSh+E7KmHmaHmcHPaCNj9V54UAE2IEkkqGr1sjvQNnchUM+
bsZYOgGmb6ji4QsK1ckXBgITKzPe1B1gmb51fkRGuNMDuholkT7HOJ4RqKLgVSVTBTIYg2m1sHJj
siFy2QyEr+nhehLytySGrao6x06msAorq/DHfOQxsMAvGEABspYPlyDLz6WXza9lJoVkLjNWgHHY
4ofi2nGIJEfhp6IdacrzXGGEtTNpeWCXRGe6JDS5BTSEBFFDMfYY5ijDfkXxly+UXsE5gRjL3SK+
hKk+Orl25Ew8KcZwDTJzO8/KCiKGTUDUktLWWvWat++hqdofnEGblo/xGIptHymHpq8ZvaczaR9g
FYUeUroPr91MKi0pf7aLoPC+SNHRzjGPRtFA+VUeqzDeU8beS+bs93V8Bdh/Gc3F4+jcgirx5QnW
/1DWG6UrQTRKLyYg11XvtDuFTCu4a8RZY9uOXTPsrsOUhl5b6SdIDpB/p85i7z6d4sD5Jkvssxt6
UBkJzm4511hlNI8l8kGuILVHZ22+yEH4ziKbDKIlykMj00OTIZ2zAmcnN1jIxCXtMow0liVOxNJC
xha22W2ZTKKLvhRLnkgR25ASmvt5SRqpGRvkoqfFJYYk1JqjIJakiCmAU23GdiVerRZpmJJA8m1f
DAs5BGvII4L3O0Igkh0BmDaOczNM1lojO6Ts5ZCmRg7MBxtSz8Oo1Nh74no8w1ADJhsFMmoiW+yt
AG5XlZTvqqE/I/ckvzFRcMeFb8PIeGl5ObEMOkG010LjSaC2Rzr/yF3n4XE76GN4EDJmgW7kEz+a
6s5peEOV6TrXaDdUWT+rROUFFbwI0UU/Jid775PpNnQIpnOrOJfT8GHHI/pNPogr/jLHIeO7yAal
FsZcaOQ+EO1mDEcrhRiFdYtmOqnNrS4IfZKqTTe1wvvfXm3/lA4Y7CT+9orlnL3HxX9DObB8lZ/e
HxXy7OJeVg2NCeTPElz7BVWAw+gIfK3B1oOd/V9LcFQDlOuYpxXt99YfvNWEIdk8R/+Ju/0zJbj8
XwkHSMg1+WXw/al/EA5gk0O41S8hNmqxrSru2kCGKh1n6WsT39TOPhQa7d4gfEGkh54GG3WyXrQQ
06lGz03U2g/Gk5syDa4TqJ4KPGTPqnmxwtTVRocXG1Y5JLatLBuf/WWsRjCyqgU8SIIlF4SUcMFd
L8drm+q/CSllGqPYoXhyzQoZNdO4Z0lRHmTUk8EoWPKy1DZCaYcWA+3RqD62jVQTAjA9tkLb6hbw
+kjbAqLnFJ3AqYKv05eEk1JJ9rEOcGCJPpl+SLZ8VQhEIWd0a7IsbglKsZP5qvXVRzG+yegvg66b
vVoHBwZFb6VnuykXwxI3hF2lS8WB1xK1rjrp/DNDFW0H5RwOPWFK1kUjvQXBIGftEuhCFDX6neg+
D+pXByh/Q7VrImAKSYLJSYQp2uqFOTSSSsdXSYwxSI4xk3zrmMO1JVFmHIZjRcKMQdJMT+JMHum3
hgSaxvzCSL9Cl+IbBCRm5jKtI7FGJrmmxY/TzpVrluLYOszKEwB0oxy9G338mKJVIgFHiydPNqst
C6zwPpWCTYnpeh5yXE+MZgyU1Jtam4+VrTBmrqzXRuXfJG1nXGJ3piLBX9mvZcrzoHZesfr6Izk9
Fnk9Bbk9LAbWOjk+slqQ/8cPG721BtyZ/GIV3LVq+DCNnxjJEWcdVKrPytlrReCaSbS3qDQqE0kj
KUKGk+86GQ0LhtcQwaUbpdNeKOxbRqHsioy5m7mEEllsE1DqGbtC9rQJf2q1BBgpRnUtO+cYkGxk
LxFHc8t9M5N6pCbf2LsP5jT5cWhcK0d/NoruHplA5uZqu61zR9y12JI8RmGH2plvNYKUvuNMRyQC
7wM7jjm6fc/yf7L3yWR918Ly+DY2QtkzKFpmlasAbNQqQAIzIoVpx4qQXHqjXIT3Cb0TEzp0M5i8
8RsvWhoZSRkeLUTwhnIeF71Nj/AmRoDTVwVSHHVR5QjkOZLqd8wDs9rxIZwgbxk6PdvYi6YnXdQ9
DTlbG1z0g9d26tOABChoU8VDYlG5CYmLr4EMRCer2WYQOrXGkOvXZYykQn8ch3xX8VQGNZ2wXh/Q
Tmww9riGRLbt3B2Im7jrJ+AE+PLbkIqG/SvOsc1Evb8yMPJpVs1EjIhn8NhDLI657bhRMbpNHQJL
yajDqm2kDDda7aOGnt5cAuitydVS3U+w0IehQM6Ou4ArEXfP6CyXfuKp4+wDq1zm9iwDsP3Fojmo
lbbRuvQUDao/tZ8N4uEwM/a51Pt1TXXtxFswiAfNmbe9vsTSt7pX99IxdiKindhZKelj2YE+m1Hm
07epLzMylnGMcO2nBp24sq1U8wmq5pF5yRakctVG61xZwI0kIQ0PnHa+o35GwL5H6yNeQDpKQqrS
R6YjvRpfBGCJlk8kOc2u1NZ7xmx+UD/q48RmIt4UGvhYA5allJ1zLIxkQVKI46VAHEj65Yp5JSkJ
uZt0CGSQG7v91HjWaHsdy9MF+Srpra+CiK7zmoraBsPaDuqTqFloo7Gx0p5VNhy3RHns4gVdwZcu
ioNWRtvCIgKpNoxzhUFwZnNjdfKqN6aTieanHKCYF7ELIgKxUVqeWIysZBhchZrexlI+5QVz47b3
IlvamrjLdLZ1jxhWOaeN8TXMMw9p6KaNd8MkYUSu7BO5wEfNzPZBg3o7aqVkrQtU0AVlzUTEqkS6
MS0S2CQe39nYk6hG4mk2+Yky+az3QBAhG9E6y5/lHp7kojq3fGrlVZdVqFg7YqDalcopMZkDIeQM
auz4cyJshM7tTjAAr/G1VTqsb/sHEVFUcM/sjTaU8Ws2SuTwtnd83J9jxQbKjaKt5g6a7hhGb3Ro
PBkhMZSjpI4suXjtKgNkpmoWkGALi2KxUxR1E5UPhuHQ0iRbsls39Sw9CCM5Rbp5TwnKW2fuc8Xe
tDU6VjXZJ5lPNvG6wQM/Q/jhGQKq298yY3JZPyD3DjYEkmuL+bWKfRl2RBFf5lje8Qqehjx+UaIE
dzjChp5ZbTMiKD9Du4WvlntaISBaDjOzbXYENj3kojeQsAtUHKdTod3NzncuI8BFyh4RyhU3JmmB
lP3NTFiaOCSz2EDiG/4/FKf/w2Q5P8tG9e+GXz69N+/pv//bfw+ks3ypn3IdVDcOYhg82b+SdH4W
j+YvOOOYnpqwbLQ/zm9Z0RjMDByiM02Ss343v9WQ/ViyiV71z0Zm/d+BCJQ4/CaDYNINDWbPS3H5
G4xlKHVKHKRp4EkBkkY5Gu46wxhcdWiPUzXfl1gzVrmDxSfEwJ2wAMcoGjxgbZ/Qg45vkxl9hlH4
xiBx1Vijn7JQcih88djCeEq48pqouFpYZBLgYGE8f7TYimURnRZobzwytXUEaZfcjnu11n1iutBd
qk9Tky1GUnR8xJggjlfdPA98qyETKSSec6p7j1CkEyaunketXFqlkSa5Z7nTovRbRr2zZR6xbnu6
WVw6gq7zpFwTH7SpYFKmafLE7sQdqoBOzfFMkmlNm6KmYzvSt9Vabe39EIV7Le7PPOvI6KtF8RMs
2h9tILNP7WbcuNFNRxrkMDPKIwH9KlX2OBc2lUFIAT6JVT9Nq5IpeDuy123BqgycbxW+7WGRHCkm
p/mQrw1krUqNS7pG4NvGrJAwB+vNuK14uZWUknwm+IDBDfux6Bpa+ZMqFJdj0MBJXoPO2jA+eQQA
Fu8U+0r6FVYbMnm6KvCzlrEcVSdK0FXhm2F/w3yxGVuMDCHKqXGRUM0Ww5+Uq2dnTJ3ttsOsHAqB
fIWPqAvHfdCoW0qK+elOb6ZsbS76rLwjms/puKfHXGefqavtJ8Dt7rNokm8LIs8DRMfyKNBFklcQ
dD/qJdVyrq3I1ZoCk85nYaXvA/WJLQXPshr7SZhdQf8dp1Y+5Hq9iYKB1zu/SEmEG0qrGO2yExbF
y1zDMCPHsJuQkZWgItm9Kmc9Nhav9eybg4Gvvmi3SQIATs+hi2kqE77YuiOhjDRQSUh+2dINkfnB
KIjDXJLu20B/loPouggiAouY1yWZ6h/Scf8Txgqi8fvb/fbta/5Ki/9qx8Vf+8shiU3YAlthm6ps
ygbSwZ+HJH8iawtlDFWhvHAyftthG4TCoOp2ftUt/pb1a6KEpFZx2H/92n3/qdQY49cl1u/gGhzQ
8vINWhSJyGL/oGnEbD4NQWpI3sIdZdhmwrHEklSqt5oyPcOvb1loDutqnWLJLIfrjbMCVUosb6Oa
1apyBw2zEltS13LZTRHDUHVMuDrTYL5LXhcn/yp96pnR39Tv+q65zEfkA9NbdQR5tU/XBSaZTyw0
NRpAZZeCv9SjDT5KQ9u1T12lnSbAT+aqD3YOQChBZujKkPzuHdgBYidj05ifesLUm2HVBuF83yPV
WLW3Ot6StXZ0NsoDEmboC/pXfW3up68IiUa1kQLPgkssuSnW1a/sXhovnduB+GapPpMPWm0y80zC
aqodY30TFYgCwscoc9NDvkX5SZdeVTtRbSFGORCINQ8BXDYc5+AlD3aGscdCxKKOTjpUNtqp9aRx
jZ8pIj8dWqcOW2Jt0HjmfgzXyToHwS5AsFPvtKuVbLPV9IIzTUm3mrGJFzZE9lky3e03xtF+nxEF
JD+AyfbDKZ6vOXQLI3jD54O6M9JczK6qc6EF3jhWTzV+n2t79jMefI61YrHdWTXmG8W9qPYJuJIg
eUtlEEsk5SXatp7fDetbLNmvDqIexXnRI2Qq24b5v/MlgwQi30t9iGqgbodKSn5IBq/mJK/TZA0j
bnZ03JsoQas1LegWWCrf0Uhdemu1a48Y5ntudzVui3h8d14I3wF1kc3+wJc2pF2nFb6xVjssjMq2
fcjZHBoFs4p0UykvCTlvwKgaA6wrNMnHpL5gEWMC02ffQcmwGrBpvBMquwNIJ/ElGU8cmcKPlGut
d8cBCRz4Bqm4KGgkmOirINMb0jI7Z6WsT2RJj6to3T1br9/S65VenQ5Rqemfd9bF0VbXBfjyqD1q
T7iHJZQCSNLP4OZ6aDKUCqvqJu2d1233Udsb9QapI/7QaHbhS+O4nhgIeXXlYiTAlvchHanjveqO
6KD7yu3vAvhgpGTcLfnF7zhFtb0gCwFNzQ1/GORoNXXVo3Qd0VhdxVuDrK1z7XMeeQXLvQm/7d1c
HZB6iu7mIOUJVnLjkc6AVK1Nye++YFdFLcl/mbtSh6zYIO70s3NHRsjCmThqvt/x2JAu7fFPUSwV
5YZ0ubn2+Pi/0cLgisHMdyFVQ3f34MXk+5Tn4GLs9Q/mTTIyqU1mrbmSfMejPwV9yW7FrteTeSeb
+8R0ifokwDh5TJlXVWsBpCzxjPNb/c505RtFq33VffFS/Mg/zNOSQ/DKVkpPXBQp6/wDxBhDZuHN
mxgt2A9IZeQwPR66vbRlPFC4xT6PPUiEOTpE0lr84TPaxvfSjuyH+YkHcl3tu2iFZockKu/V6G52
RlbJvAlYGLKj5gxpWTO5kDcC40aYkkdwhRUuH1qgct8dUb0QC/QXHeGMeJskTwWRHW+rbJ1rrnnf
Fhst3xbto8p13MtPVfQ9p2vPDI6lsSokP2JZH6+tN6wLgeZJzXHS1+yoKsUvm12aSWC4P/XP4i5o
Q6LkXjP7GN5TbQZECISr4SPcGA/jRveVtjzrDKnkOxFflPiQjb4U+1k0+Qh86g/iD/k1lHDodmiu
4xY8AcyQKN+YOKg/y3WFQoADWPFH26+Vxl/6z1s2rC3FIyOUbFf87gKyIe2awLePredoJTsggM68
n+yHZtrrB+TIOErLTRTuxABG+WFIkEFHK6w80PK+bHI4pK3dndjlWolnvaq1L4OXI8g73ObdpVUf
h/Qh1i6u01xUjs/kzmi69Z+vQv6negb1v8tBvf37v/5aify/TYPL1/lZmcD6ooHTiTRWCFD66+zf
/IU/QfRCSAVJg87iV/zN7F+Tmf5bpOBZloXG5jfyGwUbIfZay4RJIv+5VCfT4Cv9Tn4D5ERXLRnX
oqwZjIr59n7bvknkpnaCLCRmACGMvDqBahC+OkaGa5rR42pWs+dSV8FwRTcs3sQMJYNnV/NjZKmk
MJqbSHFu4xhDukYPb2Q2ygzZH0umCey5Vj26mDDN2BDOdrxO+aSW3OkFk0VV79bMxnxZEIAGmtjO
1f1oJBOWQDoZPSoJGBHwsuVe/1DKICRntT03Xc0IMFvXWv0QsrRG9axxUMzdle6G+UfNqkGquGZS
dIO1Obmx3K6V1lTczCYUr9Gc2re7fpcI6YmgVO05Yp4PLLjdZemwU1Suw3pQ9/E0To8oEHZk/26D
1txNznSGyDhxc1TvTJF31ci2ok5fJ5YVSpj4XaYCTucIS3WoAvNTjHacg3i+yaPNtRZaH7PQPUEo
n64DmMp4abSq9zvNWAtF3qbjjFk89yXIBWWJCy7Mr06VeUPcbQynGv2qyjLPkEKyMSGQ3bF8zUhG
1l97ma2D3hf1cxPrSr94tGkvLcklaL3kLRFurvEN6BGYWB3nXwizYqXL0W4Ym94dElXzepvqjYgh
aEwzVZcmxcNOkknhnEkxAS4RAoNGJr2zY5VLL7NgYofTreAIiuavSu8+qkz6YUyAzlAl8/r30G/Y
96JViv1i8amndnxMlFkcCcMqUN4XbzSWTIjb5jhrbbajwXpUFvd7UpFgvPjhu5n7Xl4s8otXfpyt
NUa+YQVGwJ+07ssK4rXCcHiqmk0812uB7T6qmicel3MTSfcZtnygK3SdevoIFgtlD9Z9wmAT2JVU
GUPLwMDA4D8Wb0WLRipm6C5sDOSpDLl8Vi0iTbsDSTP3yUILmLv42UJLY/dIfhaewBhoP6CzSEwZ
o22Ge3JehLOtQtxqjlWvW9AEqaCXL6EViAVboBcDKqbyoSr5IAUVYAMIBz2kg96UqJoy6+DAQKgX
GIKJfZVlYnkk6IdEwmFBscz3fckuIVlgCqWF+MCyg69p4YgrIzgYZYEvSAuGoV2ADLOjSOt2gTQU
C66BqQAELkN81HN5DXoJ/QdohyKPnyxYDwx/dzbsB721n4vFe6hr4tOCDpHm4hso2c2EGhFBj4D8
ksP9BCiRLGiJIGbBAax3mzJw0FHU1sb07EzKgqNYwBS6PbFyUL7rBVohLfgKjg5vCqtLCteCWQmj
U0gXgaVDQ4B9weX+ZS4wjNbovpwFjxEvoAyxIDMk4XgRMN1iUH6IuT0zBjoJ4pEaNLL3RSOfK12c
InO4dzIkzguTowkV8CuMNtkC+pIa4n1ZCB6wqsfX2DTkM+mGL3CaZheAzri1NUGi2pLCK3NADPXW
kumWlLiLXJhwh5lRPwSAja1PGLT6XZDla3Cjd/M4P+Q8skyHPE4Z1owFymYHIAlJV36UaWdWg4xl
qoWxAbykWygmrehRqsM1IRbvjti+FW/h2qzB/amIfQmenDfTPMQnc+GjzHK3L3UWLELpwRKb+CJk
q8c6ClfFnMGfkQzfwXE15JVJRuTcEE8FSApJrq5N53ihtKTgWjSU1mvJYiwDyCVaiC6QQlFayjmW
2ADeSwr4JQAAk9foCIqctzRrKOnyjGWqFUzknjMmcg0tvivtaT47Ztp3rkpcmmwJsgjomaw8R6qO
xiFW4cwbkbEpDeJOxRBs82T4mEi88Oo63BeldBRNk32D7SCMMh+oe0XrXJ2mtAkrBrdM0suQ40qx
tyzxvm3DzCFAqnaIon0UJ3WEwFOjjGHNQj/Ucj4M7U5PjMeSalHV8/iOTcIeVv8BvY6Kv7mE0wut
coROy2ltjKrz6ERzGr/Hi5muWmx1xWjcCnx2A347gBNIcFTjMOWmsxlQYrcqMnO5MHyO7ic5NC9l
G7+bE3OhDA1JOKfI5ZgHYjCH29hoeMxAMx6FFryQh/NVtv0GOwwdMrhbi/WQRB+pk2Wz5CGoC1Ey
5QQTvs3ufEUsxdsUCTLkZxarQ2k2q7AbPoy4MwFVo3OJoAS5UWY/j0hSvBTZ1SMkPc792MAxDItc
7WHAcpzeKUuA+iCzGuh6i4HsEq/OhvS7WQLX64h9OOSxAAQI+tK6W3B+ERHtatsTMktquxIS317A
GWAvXr+j4iLaw4I6S9Z7H4eZG9vEv1uMwrihi220RMOHZMQ3hmoTtUFsfLsEyEdLlLyaaw2JeNNX
zQraE+TNRzbM5ZpcUk1k3w7wI3brHaTnVqJtNR5SLdsYqfKOl2Q7E2dfzfJOtKyGA00tXSKE9kvO
XtYmvkQYmsSzhorwY+5J4IAwFlX2nv/xLcCiLpwhdkNlmLadU/B4OKg44+ScJ+yzca5ku3Gy8rc6
LOjaaSgIQvgeppluQpK+k9T8QlCt3UdEpXpFi8GxWwwvE63GqLx0XX2RVLU4x/EkuQBE5vUohbJn
q6q6TkU9roGqsOUXzUMxhFcCMGpEAo2AGxCeZdv4tKPmGTPPvolCduk8P+s0HsedrZLtNxg9OB05
rddhTwyMVpGg0HQJW2yFH9zpMa73ZNjL9DuF7Y9DiFqVWYfR38Qkrdn9HuIaRxFG71xlhVqm4l3t
1YuSh7d0EQcldvJsD+N2gsYDl8nYWRV0s1hLNgKmgOhxo8rEw0xN9Fzpzm4IjH0iKxCtHXRwMoN1
jjoA1o6G0tDsz2o5nCKCTYphIEQjLy5lbdsMffWnf/nr7KuZyQVMIThqyvyKXzCl17LOWk/7FCcm
Q3CAM2zLnzKdN8hwrrFNH9x14FjpJtVCPjmV9Gim5mPOuoroaEbd6nqEMdNF9pLxO9zGXvJCud1W
fUrwjl2ck54I33YIPvHYIvMLHghBsSFn2RayjFza9mDWGid5UGAkrdQaP75iZZuU5FI1sz5yGTNK
p4SHmKkYyPSdlnDNR02yD+VUwsNjvSbL1MouGHYQDn9KMnVPIOZmRvhaFfLnHCWtmzHRm9T2BTTm
BoDo8I+RYf3zDYVtZEh/eyh8/559di1d1h98D8vf+kvnpf4CTgkYCjPeJchtiXj4i/FB+cWhz+Yj
QpqmqvwhgYK/BKZFNm3gkuzXftt5aYZi6BaoSux0fNk/Y3xAj/6HzotlnkpoL19KM/6DvPNYstxI
s/S7zB45DuEQYzazuFrFDZmhNrCQ0Mqh8fTzgZUkk6yq7Gaz25plbcYVIzMyAhdw/OKc77Cjk/zg
33dejRGmFraiASQLwopAWHDDyXVemV5zmwk5bo2ZFuWNYmeI4HrMnAuGdzwIZh+vurR/bQB+LCOv
2zlkEyzNtoEeX+1M39+SunHqdUH6V0SsouUfRxa8q4R3xIrY2GOFXEdvTNjLw+30zA8QXlDpf3YN
2zfpg7DVu7VFM7DUIbnuRyMEJuNYPVkYkb6tUuuFnd9GGwXdlxlMKyuzYFH12WUxybuOsaCvnNde
uM81vEje7V2zlZ3FxLcMp30twB25FeRAaP+kPjIqiZXY41HYalYab9Og/jSNkB1XwCk8Gt4sg592
mdfvZyBbZJTEIQ2AYHFt873N5ypLEFUPb5HdvMYs6QrbPmWBJ/YQVABd0XUkibmXKZG7JidWFmhb
Xel7ooduEyfa4iu8Bgy7ySUEZ5xN+0Gr4NxUr9h7r3xDUm2H60aNV76fHTTHOAinv3b87spo2hfX
VuNR5e3J8vMrRTm+bnORrugfNnold3XL0z9245EwjXBhziHiGXqZVZTg9YCnHW7YitH/FrckZByj
wNgNeXlh2wEpRQMfR7FH/EFaa9KVi6pkhK6VClgAOelturHYzTVO+d71wSWsAfIARuvsJNiex2md
JPKYuUj4RNZvlWG8RvFwOTYpgn2GZKpo3kQ5bnhvA/SjmQQcQBznY+enT2OY3Zbz7QTQ0DAr4pda
dDtjv+tNncVhcWHC65JDdJM28m5Ex1PESFFyHM3RJF9E0uC0kONeUB1Gs/ak8TpUETmGYSfZR2b7
mVgCxPT4UpXya97nOepUFg+pZACYiq1LVqdBqNFmqoYtTn8aJ1AWOKHrg6fG56R3Vz1DMzex3irL
hEasVxXor/gYFRomeMpZMNJFcCHrgQE/m0+ml2b3Ie25RvdeiBXON0Y9hKui1O2tVYVXlHG3WVLN
PkDvUSNSVGAJJ55M/6COJeWl2iH/w3fY0pZiMV+7FlKYOaG01turYfS33ZxdSo7EU9OHNlbs/Jxo
4QWojKNlaofUCl9KgGf7ULgPIYGoKcGo9HXMGV2yUg0fnTwS4FNhOLfB5Kkt0l8E8B0ZqwAP+MyQ
/mn9dUQIq+ZQL2GyeGLc9DFjQyviWoeWHMgI4288kivRh5TEc7brFBFsMRL3qmpcnszKbbsdebk6
LJ96g8DIpL0GC7Uf6zRctnN6LDQQdkimpAHsCJclRzYHfS2NM6l4SAqJoK3mLNoqMY6FIJ0WhuDA
hoXE2rJz6dXmFFsrJM+WUhcKJxG3ypPnuiO7W/bRQyipdAkwZit6Nzi8RSsq4Y64XEK+PmMiqiKD
HN2J3EeqnOfBni7scLCWhN1iXrb9W3tO4R2z8lzgTQoGuUqq+gMj0L5vva2LEiCdY3wt+8DA7JQi
tGzQJCzapmKID3SKv9ASBCwIBI6z+s5t5NU4zOyHuO6vS1NcA7K/ydyoXUcZ2Fi9mWDkxVeZCaCa
HDsI3gorihXW/A1yTozyLVA9260oVk9xQ+L1JJA6eDnSqY5eraiIymzRS9kkP1Yq+VDI4td8OoAS
HLAgkX2apHaZJQxYhANYKcvlInP0sw+lljQHZG/gB4zOevDBEbmVvTeTZFvL+tNqNJroykZkGSvz
Bg37pZYjHjT60FlYSfbZ0zQv9THlXA0vTTmuIXidvEH7OvJBLqm1PlRoiaWjIZiM/eTc5Okn0sGn
wamiVabXt2FgXad9wfZgjB9Ji1xnMyHUb7j8hs6+oTwoJzhqpXlhIspbN2XwXDkj2zXaXyxJVySX
XzrxMK4KiyHc0BArGAqNUR8Nfyaa28YrV6gbNk4Z7jnIigt4LBlPE5ih3s4+Cby5tIUJ794K7RMw
9vYUlQW6rgSXV9MztrO6fhV1FKdVAsqzIhMPR9m2LkELFPg6FnViAvgfEJERZQqGK82XPGWs7S3E
VPS6+14Qh8zbaBE36iainzu3JWoUlYw3Ag7EqjOKvVANarpOgk1CC9U61t3QeG+FYqPVaChatK65
6ozoffbKxFPHCya5R7mM2nJMLweKXFaZ4yZtSLb2Qu21IvzMSYJdgILNKxBTxHb64oFv6QuWYBMA
GMr8HbqtZW8W3PHmuB0T7cI2cf/nDCn00tm5k7k3imTv92mJRNeVD8k0bgWvi4Yo9FWFnWRpt+2W
IJB7n9vH6YN1qsP8FSZxoNjStPykh/ZHZOv4JmFV0Eu6q1gNF1I3VkUxZ3u22zIFMd1ar2gk13VC
mEybnYIpwFc/3E1tsutT7WqYKdeeMPeej3mySDPYkhjxKMMk4bMaS64JtCdOvxRmBsfoKkw+XJu5
sZ+5JySqwEP4GiwbfGLQFapzGvpqq3LvXRj2rejjGOckkZ1heV82TAxCbdu12doFTwZC/G4gtpPI
wqm46aaIjG3SKOYPr2MsJ5t1R8pfyOypKgM2bWbD2sbg9Nem9ejndxMXEaHvswIaCZF+zsSeJ5S4
O8e8OYsYOXs12BHvyEGtSxW+tzpiRTrZN5KThjNFPa2qBqSxnsJVHAFf9Wu1xih0UoYUiz4S4aZP
zPmib4DpPAbonpe5JDXBLcDbJeO0i0JOBpc7Es9KMyFARS1rqIa49aGcR7LOvR87pwEuhm6He8/g
HNNA5rZJzC4cZ6zZbkn5WXPNrlrXPbhZuou0aJ1Cx1CuuAwGgoE0l2d2YGSsRLLtg+oQxLOWujzW
ggehrp4UYZi2472Xg7+0mEckHnIpXx2jIdyU49xyybVe1e9lAZUyqPDJ2fq6NdKjxstE972NbNjU
cSZm1cA6wCfsi8ev9s+8dHYm+tV0NIOla45fzXjEJ2kcLD+7bbBYVTaTD3JMMeBQFJXWIVXN5+AY
HFQMyK3yOVbq1HtilXftKs0saM70aXzHsBSgUFkhLCo3QLXO9H0gtIRxXYCmHxHDzQg+fRFmOvLG
6LGVxKDKjInP0PPQZeVnrBpKYxIhLMqWqt957nhlVNMxqPViA0B2D+aHO8zQLv2imzeL6qlwLE41
3W/Z+epHiesN1yaPbeiB9PPYjEb9QHgSQzCg6oxLXbxidQ6VQRuhDSZT+pIpfJ0VBr6tzAf3UCJ7
haens8cHtM3bd1ihd3IZJMTXlt0fMq9m/ZhgZQyGZ6gILsC9jLTIMVErEfr8oyrO14LTgjQg44L8
4NfBai8cmDrZGOBKyPLjoHAuKAfZeTIx6evt6CIIW5N5iYo3FsY920xe45pXtyi8y6iRr3mbXAW9
fIXKS00ylu9/fGN4V2T893vL/dvwf96KcsTjHTb/71/Ol+/+cFt494I9+x80qL+uBs0vOp0psk5J
N+HpAlXQtwbV+IJSGsUnO0PHMG2T3vDn1aDzha/oGIloRnH0G/yln3mizhch+B94hizknbSWf6RB
ZfT9dw0q3ABkohb/ngSxiXLq+wY1m5q46q14WgWpY208KOtmZ5DClyG7cdqD4SEIGqJwHyh55+vT
teNSE5T4ZIxO4zSRKZgIlOsI1Wt8ApJgTsXgmrPT5Zgeq/BBk9kD+v/iXFTxh1cIb5v049HW0zud
pCA2MoxfIX/GtTerWRit6ZmfrX0bsrs1IL9oIrs7zv3/tg6xPNPL4Y5MtXo3FE5HuZKcnSB7jQes
ez72P15IMJnA/F8OIwgjbnpEPoqcsYA+rUPFY7SzQjMwsYeUWouHyQaVqXv0uvWzndaMgVCiULgx
1CtUvczG9iNotBu3AVNJmUBkS33Spx75DIHqXYa0WxIFvQqlnhwMWn0IVCCHh4YtV5R2/CIGh0sw
9HiiUZkm4gwpHTPA2Dz2XbPRquiRD5qMuax460gdXvsBCe+JDBYJ//Raq72jx/6J3QviGOU+dhHY
dyMs110u7yhGVqHBpogrg8bT9Jx1mQ87nSjbYHLuAEE9Vy2DwMpB6SCDnW5r5OU24qBsLATW9NXM
oVwuGnCyU4SBvkl4kQVZcyLwolt2LQlJnZbHVMZQSd1EpTvDb/07DnCLeT8BLLyAKjEzbHCWDAFm
1kK/C+ehhKEAL8+0cTdC3es2HUll/ks8MGMfG3NlIyNTZnHZhVz91rKOZevo6zBQO+aHya5LsaST
SJhuGnB+uJsLm2bIl0tZ6xoZx519P2lUfwtV4RSqZ3d0GrWrMRVXsazID2jRcpXxcNe6zq2myqce
MzBit+aiiJIjD5e3dLUCiKsykd3QGvPrZMxns250DhFO/Z2HcjTK6r3yyguGqxexaj+myrrRUwfb
trlP9EetNl74He5h8F1SezvxggqyuNII8LiqIH4Ct3Ja7RP+Vv3VZKHm5vUG5xlg03JZ2dr0ZpdR
cBS1Ls+WXw+3vIY+BrjilkssTWE89hIFYVPp2VWuacNt57GBZpMED6ffQ5W+rsmfaI1iQ3qHfbZ4
SDLKry1JBJQxZUIkZMS0QJ56f2JuSUj5oUOVVz6C1t2jKT8wlmBDXSJYMnpr4Sfmyg947WG3Siwo
rziyAkR5iPGyID/HGL1oQ95Kz6ae71dYUHaDS1bgGBAzRazkdJHj6ggtfAmN2ri9Nxy7tizWzeQ6
JCa3GWkVmE/cGmWUNbLOjclYfK7F8NyY8d6JnLXKxnc2RsayF9jxEifuNjhzrcMUpawJDaG/eE1U
wiZHcdeNBC+N9Ql4PEIbHcE0tCCsSpjgU1p4RyOQg1joQ9ITtEBgxHXL/nLv6Zn8NFgOXni6Euky
dejLRaBsYym8XOJWMjxyDeqJUECv806Ooi5g7hgurGB6jkURLcMqPrgtD7mTEUwfhc6JdiBftrj1
OS6jPRnVq4wU01ywV2tNQYhMmO5DBuprdvti10xsQZjP+4fSFZ9pb6uNjYrJIV0jGpttEJr+EXqS
tuMN3izx7F3bdfjRy/EQpeE6zExkfv6F8r2zUrm76E1+gJGSM1DefWlVOco4BRepTRGoG/nwQrN4
9nlQw8m9LUz3jmHkOYQFjGd7YxPFHg64ueKmotdwdRNfNv6+FGuo3nT5Bs7/PKDwEaHaigE4wwVr
FE/aTGdrXPeo5/aFNNtNYhMQMaCrjC1AYxEgwcp6DfvxiY31xsQ4x+3wFrb1fZBRHGvTtrXVE0R5
dv1xdGf56rJtmhSEoF6vJgsIYWGoYKO8jglO7+6Njr13iyCTc/KK7dc7qsZ3U9JyMr9gAFS22oKm
5Sp0s+e2xQaVs2CGoBb063rk8R6yiEWWCUG4E8PDFGcFYhGtB71G2ViK6KB1vDGEw1KXawkjoK9v
ChURFWr1d2VeGqskwcSfjgVmPJjJfo4C0R+eVAmAoKq8c6M5HIVCWashq2sMZ6ODS6mJt2hiCnK9
1cFjl0MzeEiIK93wFnHNZRxYWAJtjVx3CaQ6wU6Wj85VZEGLyDJIiEnM8LYa5pCK8qlDzD46SX20
srJ6+p9euP3i1TGpm36wXYiCNn1/+beFXvO3+bZukF+AIqHlsqjpsMTMoKNfOUueQy01m27mvQJf
+bWag8mEkZtC0BESifiv1ZzN+sI0qePsWTWms774AyZv0/m90AvOksGPhx9ZUMzJn6q973w6Gc7Z
0ZwsuZLtlGF/BuJnwcNoRgy7QUJO2+yD1axsRDUZFVuGv/GSUw+eUr+rA2iRiDUMIBv2TNsYyCRY
ajYEjkr10eOo2lmOMK/87DhdlxVfMGd4R5NFe3r09yhEtl5bQbzB6beoZ+RHUhHOg5NbkeAaICsD
DNKbQLnJ7btAfv1kxTpy7IZIWibeY54h9iA4KZ+nIa7yP7K+/4qGBlWKRqfY3QWlvmaE6wAu8w0g
P+rDAv5Ikl93jg2vONpsVam/SJhLx5MMa8RoUcNLqoeQYWjGcppQ7YLIcEID355ir9pWX0WdvxpJ
yBzBwE/eaKu2ERYsXFLp/Nh9aEMSiMmvW4QaRbIIDqMtvFUaqGuZN8cwdB99ZGCLYoSOk6dOe7Y6
ZFaOkb2NXXIOdMJOUL8dbehSG+p9VszAmZqanLvc7+VJKffQxO2W3ZZ1mTXMx3TvgwC0FlYJrZ+0
K74162A3hEZRtLhMPfehppmcsRELTFDLHvQbAVndwfPldZdChg0xmi8Sm+lZzlQ1kSyop0EPlhGL
kbXPxmYBTpZRgSInN+bf3cMBm520g/2cOSpcB5w061TBw488WOMEPW0ah0o/btx97sXDvsFhtB4k
O+cSZtdqjpmqlXMOBAOGOi1ezZA5k5U9WrkmEAxEr6I070zb29a9vpq1NAhrWYQFPSsArEXs6nYV
X6ZaH3ZOho49NtfGkH2lDkSSI5j3slAwJvTaIzOEfPCWykLegAwgCGksypkk323g6I2Ei1jHHC8w
yrd1xTJsoazwmI31IefuN8fUWnhMiOzBP+jQV2la17Vv7GOimZUgRgXdIkqcI9lYu7ABSMzww6nz
dSIqaAa+lJsBF2yv2tvOGraQcO6nCaBsOhONCaFhtm7q2apyFEuCqbmLI8TbkIYAHt63YehtSClb
WxPuZwm6MtwMJZ+W2SNAClz31ghQ1PcQB6MAzn7RXRsm1igfA4hRB7fFBF0xE7cyEwwidTYKiVUy
Ow+YL/bqoUxNCpLab18Mp63XXdDvdJ9qsYEqvBgD8zJKZifDILgX7ODZSl2x7kv9aQAuCH3rDBsB
25RRbzu3fyynECqrO9GDYMmNJ5Q2Y/1WmW23TLq+W0wNGateMj6aDmWK5OKvCHa58wmBTpbgfzwU
zEXGZH449H60mQTTtQLZZSPCU2KT1eA4ULFYa+rL0p/kV63iXis866teVhgm9Ja8iZziwyHuHOpL
qmjGhmxaZyHHRDXnsKoKK0Aac59HoYWMYY5trchvNeFisikbdpIQUs8O6D1qcdMS/TrU5skQvGtd
I7uemgrRaZUTqSMUXnutmGmn07qNo0+ELLD/o1sSPW70UTpPU2yjaac/IBSsYmoJlmqFDrbdQF4L
ljiLrp2wUHR6ScDYhfhSNK20j6qIANjGj2kjlkMDQdaSu45PFgXn1pLa3aixDAYCzr4HmWPYhiXC
da/n2lR4zYLmUk/aeJF2A7WhGD5Nu773dP8GStdF5yMAbOvss0vEfeaV+zovN2GcJWQJ5NCRKfP4
lBvmZwCKX6SW0Qu6NTrS5jQO1UNSFbcjo0Y86BTeTush8q0iHDZdX11J1j1H16+zg9f27z3x3RU5
BruBge271nQD6b3uJdTtYJN1oeTpqYoL9h1ElQYG8DVE/Hqvy5UdspwiLahe8UU2IjOCyZphTP8l
xcu/kjDil+rFYBbzg+qFsrX5+Pcgaubv8618IYwGOYQFgBE5goVJ7ZfyBX4k4ymCAcBLm7qYsTa/
li/kbZr8JdMh5YYq5dfyhcAA19RxJRNxg48MS9wfKF9s++/UEobOaEuaAgUGxH2DGur7YVQtvI5O
Y/JWVmjcGAN5zfFsMqsYM7DqS1ehkKuxh+zddATcuLZ/A/QOldJIKEVoVBcmYsTtZKb0CwkuD8bV
W6RhD12PL7SuhgtDw8XW8/Y22SYkSXsDi/sw+clWufPotER07qXxc9A5e0GSbzhx6g+1ezKb9qxa
/ZRNKUYjyoQYVzGJ8a+ONHY1Ws6OiM4FSJfDMDtzfbDAAaGJdWccnIb2DOHcTk9NVnbdSkXtIXXt
dYjqb6DrhvO+gm+3cUR4G0EBCBO1921zWej5zonGbZBPr00jCOgxaVoS1oBmjtBOuusiocefkmvY
ZwvpqFnI1S0Kx9wotI19qu/Cul7MicNp7qylmpjhdSsbsxsuAbTs9jHg7efl3bmiAszz6KtRA5HS
DcxVbPS0C63w3Q838udQcFabFyhqV4nND+HL/jmfGSZmyBrYm9toOQTLKnf2qC8Xeh+OSzuxqlWe
uF+nkePaneZE0gLlXy7kuRVeVm2g14jV5HuiXLeSz9qpjTdiIUiTy3QW+BMJBqkUVx2r1eU0g878
tjzzSr8U6Ag0In0cBWXW9a8hg6YkDnOQhnFkM9vTXvM4wACFWgBvI148+zxNoGIGvG5E6B195QlG
liOqrglMS55BcsibceEW/lswsCgRNT4fEYEIRBgyGMF14HcbBOU7Q3+uRE3F4gcHkUFw8RLRU43a
a1Ienu2QvtVnrZmPvrZBnB+udKerl03hnSSz0CUFkrWEuYNwfWabMrVY9Wy2nj20tXkDS0zkoHzc
kQ/ZmqW7SNbbBQ8rkaVx9uQEjdppnoYRihLSJUQA2maN/7tk2eaIEbwvrejC78wbVqMxGxq5QSpJ
orXFjkJLw2xpl+Wnq2MwTNhjk6XI6JD1zV3JK1kX7f1k+ntu4DOziEtfUH465Y0C3vnT/mop3TwH
dC+GpUUleUxgnqHkoy+IVrYB8zNlr10mA8VTQn9bZLtSxGd6IrrsClegzyqVm9i472duIPepxJWv
EJIjh0oU+lgprWRvYgY0gfLwbMQw8McwOHuIiSMAbEzn2MkKKo5q1EguV7cVpwC5SzVeTZXu45x5
cqEodD23vnKtftv2znuh9du4Ca+EyUiPILp1HroH06nfR718zfSB7iZuu60n2YnNC5a4fo8D3UWw
ofsLVXMXao474vRGPBvWLPQybR6vuuWd51UGDBosLiQglXxEWk/dD21agCQi2RzFBI3MRZm6pBrl
7c6Txd7WgyfDKtpN3ioXb1l7Aia2YaZ8FSHCtd1xL4cuJxAJeJ7WmPoir71pmXdU/oT2ZQ/l1LUH
DuSHzMzeYS2zfdN3jYuTNUrFWrI5HjzzrgBJ5xTia1E0l4b09qI1HmLXPkRUy7k1gQQqg10iTLTX
4DJTpW1NxfAFAIm9ADr94Ck2oHYCIaZp5aONePLRtMLqXmvr8oa9BfenKstNiSLUZWiUYLEzbQzG
WeUU6ykbrupMvNYTMzAn8F6A7n5E0r3jFL6pgeRbXbeepEAtZhE2Dr8SI6PVlduYC7UQZn8/2EW5
MEi+QPyLD3UAhCfq/sKgNzODdOaUHazIex7K5IZcVdQa9q4pskNrNUdbxpewZY4VbmQ/gjwRAjlx
2tMgKNACZGkKaILuBSAr1YdLBEa2HIvu1hnk7TgUR6qcXeQUrzAcl0IZX5OYwpCr9q5FDQD19miP
8U4jQXEaZjdx2McHNgUnK0e9pQTOESOeBmJSCLyP8xCrqULU0JnNyU/Lnnt+urbFQN0FGI1em3If
sMCTW7kPzMxvhqqTB45/FimerFnxN3flaPZX7SAXMooiVOzxrWuQaAKWnNWGIRDByY/O8z8S2qLG
qf1FaXQtCAR3xzb6Lujtq8ooDlYH9Cz04lM1pxiWA0ddWLI8zRmaahrNa5k1b3YgU5Y27FnK2L/2
LfstJuo3iIVxbFrna+2Dnql9+dWE30brimogRxOAnnw498ggyGp2bmSIqHkkKAZvFbK7EnKQ65b2
yhSGuQU29EDgxiHtp/faMDiDUjJiCjwSdTldh4KNE6MSVqtmnGwss9+3NR5WtOM3XlTcWlWzQzai
naZesNTHTkVgDIoYoBRD4e5BHX0i/EpQgWAYM8fiEhJXsZUa2hsZXfelB3U/JEXZRuCfjmAtFGZ6
0K6RSxtdh5V6ShPrpOfIrwQjSlPxFE50uBwtiDMLTfNoZwptqUd0NPzq6Q2AeSSKk3NftVmHgB8z
ldnUz/DQWNvadMTIQgKDYWpl5qyjo/ckI30NwtcCrb27I7f7Fmz0VpvqdWQRtqZ1CjO0rm+8AAll
ZB+dUJwtmvSlOVuWx7nXcOUB+cK0DCQs5ja/7IeJ7IBJ35JeLhe94T2XFTTqvNYOejTeQZK3t0Y5
HCXViJMTQAPkAzNCDeaOeIuV56ByiYuamZCCpTvm9lFTnHORlhz7kmVU0ARvdV3upn56CZV/raz0
kRAyWBl2gFnfJupaV+WDyjm1OTgYP4fYXytV36ppfLWU3992EQI9B4liFhC93bnJ175nFRUY/Wvc
pWgU9Bu2eXJR28xVq2hcp6BZsbAM9sKpsJo5hYtOs1+2oYVMgCCEU1aBzQU/z+HYuI/4fi5l1LFy
YWFod0QEaTwWRCl0Ft1lZG5T2wP5KfdGgMq8xNGmRtSeJtNsfAU3UksOnYmAXHWmvTQY0HgmRY2R
DutEjnDwTB2Puwt+Ltc7bzXSSbZjeUfk0WrKjLVZlltwTivLinDvRNdor752gbpiF8zb3tyGZrqf
oHvZYbzlV53FDLdmGnDoclj5QLh3xpxHG7ttdo3Ea9ugtmOy4udrG6nJ3qxIMi45V1xRbK0mu4s4
djVJ81qnHEhRBlpnYG/qiGCjTWV/TI0WZpuC+Kua4prHOdrDJww42p1yNUbDhWKUt4ir8E0z5MpP
4leKY2IKGzxUTE+URpQ6dFStGk9lZIz4mKxXRSb6UieBefE/vnfTBXlljHp/1Ljdo2avyyj9R7p2
/uK3Tk3/gi8YcQ4CgBkQatF0/aJr53+5tmfBE4WCrTMD/rVTsxgwW+BHvsnXv+/U6OCEnL/jT2L4
P9Sp6fL3sgGUCwyZYacg97KENfeE33dqLWUOdqVyAJzL8nXIzxoRV7kWojfzh2ppTe5lR7XqwBNw
ZHUuGyp1OyW7qe4WbY22vWxOLW7PiuyIetL3A8Q2YQ7Xsosfet3Z+QkUNRygAtAHJPglTkNAdP0W
05cenplyrxyI/aKsbZge49HhvHfvGDZf0FmsTD1f157DitAnBlE+amkB9YwpX0m+8Tg4i9R7MfuB
F6Vo3ss4OgiOm4WJTWTokoSn4cC+TO71nok4gb3ItZK1lWJrrd2rCN+yk184ebZqHPuWt91LUEE/
BwvV4nlqPeujoxNR5F+KPrlgSAZjWa5dM3iSRbHCz0xaPTGey+onm4lIb2aionvMYk5gXZrrOB9W
IigOHC5VGxwqLmnAOBzA0qVRvvse7CXdvho08tXHaGOjXpumpepHONTa1tX9e+pFF5hI2Rgne0DD
pTLcQFwuoAwksxvhs2kkG9v2ViVx7mW78cHVNxdjB1IeT5MNbkODMOWBaU6H6ILP+ZDYt+QCbQwX
LisUy2Uhjp1nnKu+fcrLGxNldgiMOcXYiBLYIehaqxfJ2A/7oZYzgELutcKgQDAuUg3+fWG+umm8
y/0p2osYul9KOBiJKw+InFrYOOYhytAwSbav/yUHzr+QRGkWANnkXOPu58HnpJjJbP98ZnT4SIOX
7uV7vdI//A7fziCT6GIBvEC6YJWYx/xyBJlfbEoxk0PIY9Pk8oWfTyCgxWj1YSDPpGHPkmiafhYu
kSBJ2ghBICDAHYN9xh+ZFaGF4oT5DW3pd7/475gGjt8WpKWTfCwJHVur0dnXXb+pZXbCB7JULk5z
Wb8w8tqnvnMykRFPHWj8SFvoZXqJpNAI4JkxARYEppf9+EnQ0zrr4ts+n5Zs1z6hjB1CNM5ww9p9
2OUY5OV6slH5J81DLqM9LHsQtPGZoNMl8stF3wZ7J3DWlRg3XqUvBqaw7bzqtfuLtKNFJz89ZQtF
rs4tCxG1xP2Iwja6GAbs6VqB+AI75V3cp6S9Qurv45tYgwKMoILGCtJ+hdAmeRzxr0zRRQ21UbMb
Hpx+k8aVt8ontiaDgkQaDP4VqtI2LI5aREyP2STo6fU+uUdnQtQBqYAri/Wf1RMFDJ4qjZod1s7X
MEfI7wGGqVSzIUwPUVZAGWAtzfoyKp419tkziRRFRcESRJAiRybvU9sEV1ZNaq+RRh+a3+yqpjoy
prjLbTAEQWs+uvYp0gkLxPi+425ejFm9xUwPYqA9Ypgj0E0BEYBHoxjIhbfaRDoUeJaybxZuJ45E
Fiz9sRgRWZvrfK7qkRQlAVTpEMYO1XjZXszK/b5m3Vavp8ZDdnqZVBxUTcKBlayMYtomANQZei2N
5K4bv7pAgqKuW6WlGJB8dAhMcTazmcqnYhtZzk2X2uAsAlyGXI/S8U59dyvz8dgx/dGG9FSqc8ys
y2WrkQ33Xf7Vy4/d9IiSeB82r4ljg1QOl5ogBRBNVZE/hnzDrLbh2ML1SulaiJjz+SMOH63A6Wzg
wAj81zoz9hnM6T5g1dfDR3jCOUa3fVVzMauZ0f+ZoMxPkrtAZ8GXKWCfzOSYPbXbf5XT8n+jGA0+
itVL87L+yfl33X6o8eajbsnX/HnAPH/1iuDA5g4gYxM14x/9Qz/+Rt88h3dj+fF//9fLexblq6hu
VPTWfH96/jKrd35PBf3pR/vpR/rRd0pf+Mnbd/4JCSjG4UiFE8+gnVEX512KZ+rblw3rC8Eb9pyU
K7EEQgr9/sP80bX48a/5t4v64z/zm1/gjbYSK9zNRxAV+feXQrf+nZfgd9/hN5eAlCoqaIlW1uLd
QVH520tA/jC1sAvLz3ElEcTzq+67m+Wf3Q4//vX+8CX4p3fD36r/Ge//m1fwf+BWYJli8aK0TWE6
NBS/vQ7OF3A+AA11T9dxl85f/mtdh5+fCn62P3spWDBhnpWGIKkMN67Dxui3t4Rp2nP7YdiGIahl
/mqX4m+3hE2P9mdvCc8Ba+nwXFDs/fT4//Y66AYqCRRwtmVwgFAM/bVuiW+Pxu+r0//Ao8Hx5+j2
7Aj1oH3+7tGQXwjewNoEaovr8Zc9Itw//Vz8hC61DNa1NoIvLsnfPRcO8wMJFNqQ0pV/2SMC5vWf
fTQkPn/uex1bhE1L4tCNfP9ocKU86QB5heLB9OO/7cX5b701/vQtgTFEclTO2LhZmTh/5t9fBxC5
c+flUVqAg/vpy3/FI2LWBPy5o5LXI+8MXpEUU9/eCb+9DtQXAh4eioVvYsy/4nVw/xNeGa4rpUk8
Ac4eMWszfnM/gMdgYMAhOlt/5pfrX/OVYf9/5s5myWkjiOPvkgdQWZb1sYdQRaAqBJaQWlLcx1gF
wvbuljbmwClc8gJ5jNxzSuVk3otfj0ayZA1rL63DnCjWuzNWqz//8+8edcgghYCfUjBDn6DRpEt9
fUhRl4JLmGh7yxjf6OQeXlaptos0Ysw17QoZN8QCEGc43r4cgGcWZJRpU31kRXApRJtVxnmjqoci
8XuyCBhQObGxSGbwsY9Mg/u6ZuSVF5Q0nLKEZhedHKRXT+cqeedzeOlcV8LNEwnUrqFKxBFeg0jB
/cEcfNkGxSBdJRFfLQdJKDlQSTJXUfVNgxZOBs8TMRx22bik4FyES20UdiF0Phh4pA9d2tiXgyC4
F2TXZFqJYLuYTVj6cDANdTbFtSsA2HRlkCm4SqIvCpwpVEgB3cmq8CHBeUuqoCKhK04dPulQSTnl
yzhZ5J9R2OAoQJphEj7IoG1mjS2GZxvNC1LYBtRZWqQ58ASNEMkCNfQVIos4i8U2SCOIofbjsGzD
HU1PIAeqSkDKQ3jsiyGOZhzMAc8xds1ePBSsi0jUhScaASYzy3nrOMwxMsXpOGAl7WKIntOuwHyl
Q2TUOUQeZfC/ya0XkMTJolmwrxALeAy4jQJaOZVnyGmlnG/q0gjCJyGB1p15O7X9SBQF1TnjQ+y0
B8ujD8tFdOFTagOdKOTWMuYepo6iMhsVGyDYOUUZyAyTGeXjsERBjoPaMsCN0R1MzS8ATrQiAYAB
cCCG4isAcsUj9A0ljhhjuSgAsiFDXlCZhCYS5zCapE8VSIWoMC8gHmMtQFJDOeQRlGWKUMQOjg2I
E5ocDlYygSgE0p9RczcQzJEo4F9Qp8NzyLlELURRuJxC7S0wjXTBbRcxeZNthB6qxDwio0ozqCZ4
VnxGcCW5M40JcisSJ163swzR/b6LWERyKSLQBFVYkDlmZxrzCeqv7HCVegPb90UBzyhOJPfKMRFL
JgosgHSicNqqcpgkFYC1CafjIJnHzIAkghhAnOIqGVrmbIEWVix11jEBoC1gFeBlTL/3+OwPAgU+
hI5jueumiSshyqFQA7lU5IAvJFfSlJkxNmLoJZIIH0FdgsPEqyKo0AKo0wd1ug0cFQPQQhjx1F+E
FMoSTv04DJPh24FKIVOTRRgVB+oAfAkelcwBq4baIKejKRwJ0KBcgInQlKHzkwt1FoE+QAGRmXpF
Qdou3NN+yMgjJrHzU0SBrBjFEq4o1EqBi5DUkdnxQh/y0GaQFF6Uip3IMZ8HJ4rGRejLUIyD+6BI
nvGWHtoMdBECBrpwAfKPqwjOOho5FBPoA4gEZG5MI/Yw6+aROBD692fIKsQz0M5LjGYiPPjsD3oA
oD2vO8UG7MSlgZfIwHAWzE6CWceF59DDg/UScl+gDqQRj8i8KomSoBKWLdV3mAtOB9NGH6wHCTKb
Up9viD4A9Qh5UMZvDZSBJiywnxnUoZzRf+jM+cpwxglIR2V+8r7arCyJuSrvfDTmb/1CS2wdf+44
u7+sfvxBiLmDXxROc7N3aYnT8v9HA3qSJdX2PmxJtnYf9+fuAcdbD/Zqn6r94bOqrE399j3joIWz
7b7mr2YLBXr/58p8+b86OY/N0koP325Ez+6M4r7NnpodrTDHbXidnxFamnaLn+ubZfXlL9OuJC+j
20AO77UbPN//vTZLeYaTMgNxm2C/pn3o9GbC0NA+3P7fck2v0hmbTfBkl/t/Pu4/X5/WPS471T/a
y/3nendbnn60DIRRK8dXG1OdMyVIcArtXg+8O7fzPt9nwlc3t2f5C27k1D8aV1EZ27V7+q3JyaJW
kq8N1xLW5u6PM1RSEgH1fg+ahal8ca8fNrpKudsbU5v1/r/zzFuAS60s35jNeuD0XTUzgRZeVe98
K0+gAI83zEC+Ltunt4mDbWYXQu4EEtlK4G9X6q0+ga08Ke+qO8/SpIbaL/7SrG6ufV8bzE27NiO2
lsxvaxfqyWSC6PmT2XysxktLm5r2e1/uVp88Islj/dJXpb16vV3oIBIh9Wu/9wvc6eao+9lBkRNY
5m91WW18Ep/ANv25qvvuE5jnY6bE1Wa33niUUWAyreRfvat9K09gQ5fVdmk++cQ+iQ3t7nyOfIpU
+unNsvSJWwBarbjvvTVTGUxfMDHbG4OEN6/94r/v1rutx5PLkYl67XsualHK5NRAF+Xyl1V5az54
PK5Q9LVieb6rt2S27ULW4x6Yo9rVO8l8M2n28my025495uLeN+MDOLp24zHs0bYR+/5siOnIb7zd
lKZ+9BUAAP//</cx:binary>
              </cx:geoCache>
            </cx:geography>
          </cx:layoutPr>
        </cx:series>
      </cx:plotAreaRegion>
    </cx:plotArea>
    <cx:legend pos="r" align="min" overlay="0">
      <cx:txPr>
        <a:bodyPr spcFirstLastPara="1" vertOverflow="ellipsis" horzOverflow="overflow" wrap="square" lIns="0" tIns="0" rIns="0" bIns="0" anchor="ctr" anchorCtr="1"/>
        <a:lstStyle/>
        <a:p>
          <a:pPr algn="ctr" rtl="0">
            <a:defRPr sz="1100"/>
          </a:pPr>
          <a:endParaRPr lang="en-US" sz="1100" b="0" i="0" u="none" strike="noStrike" baseline="0">
            <a:solidFill>
              <a:sysClr val="windowText" lastClr="000000">
                <a:lumMod val="65000"/>
                <a:lumOff val="35000"/>
              </a:sysClr>
            </a:solidFill>
            <a:latin typeface="Calibri" panose="020F0502020204030204"/>
          </a:endParaRPr>
        </a:p>
      </cx:txPr>
    </cx:legend>
  </cx:chart>
  <cx:spPr>
    <a:ln>
      <a:noFill/>
    </a:ln>
  </cx:spPr>
</cx: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png"/><Relationship Id="rId2" Type="http://schemas.openxmlformats.org/officeDocument/2006/relationships/image" Target="../media/image1.png"/><Relationship Id="rId1" Type="http://schemas.microsoft.com/office/2014/relationships/chartEx" Target="../charts/chartEx1.xml"/><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 Id="rId14" Type="http://schemas.microsoft.com/office/2014/relationships/chartEx" Target="../charts/chartEx2.xml"/></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png"/><Relationship Id="rId2" Type="http://schemas.openxmlformats.org/officeDocument/2006/relationships/image" Target="../media/image1.png"/><Relationship Id="rId1" Type="http://schemas.microsoft.com/office/2014/relationships/chartEx" Target="../charts/chartEx3.xml"/><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 Id="rId14" Type="http://schemas.microsoft.com/office/2014/relationships/chartEx" Target="../charts/chartEx4.xml"/></Relationships>
</file>

<file path=xl/drawings/drawing1.xml><?xml version="1.0" encoding="utf-8"?>
<xdr:wsDr xmlns:xdr="http://schemas.openxmlformats.org/drawingml/2006/spreadsheetDrawing" xmlns:a="http://schemas.openxmlformats.org/drawingml/2006/main">
  <xdr:twoCellAnchor>
    <xdr:from>
      <xdr:col>4</xdr:col>
      <xdr:colOff>365337</xdr:colOff>
      <xdr:row>2</xdr:row>
      <xdr:rowOff>115730</xdr:rowOff>
    </xdr:from>
    <xdr:to>
      <xdr:col>24</xdr:col>
      <xdr:colOff>282313</xdr:colOff>
      <xdr:row>44</xdr:row>
      <xdr:rowOff>136702</xdr:rowOff>
    </xdr:to>
    <xdr:grpSp>
      <xdr:nvGrpSpPr>
        <xdr:cNvPr id="983" name="Group 982">
          <a:extLst>
            <a:ext uri="{FF2B5EF4-FFF2-40B4-BE49-F238E27FC236}">
              <a16:creationId xmlns:a16="http://schemas.microsoft.com/office/drawing/2014/main" id="{82196776-8B5B-48A2-B239-3713435C107C}"/>
            </a:ext>
          </a:extLst>
        </xdr:cNvPr>
        <xdr:cNvGrpSpPr/>
      </xdr:nvGrpSpPr>
      <xdr:grpSpPr>
        <a:xfrm>
          <a:off x="5214428" y="831548"/>
          <a:ext cx="12536158" cy="7779518"/>
          <a:chOff x="5116631" y="821701"/>
          <a:chExt cx="12176211" cy="7551325"/>
        </a:xfrm>
      </xdr:grpSpPr>
      <xdr:grpSp>
        <xdr:nvGrpSpPr>
          <xdr:cNvPr id="979" name="Group 978">
            <a:extLst>
              <a:ext uri="{FF2B5EF4-FFF2-40B4-BE49-F238E27FC236}">
                <a16:creationId xmlns:a16="http://schemas.microsoft.com/office/drawing/2014/main" id="{90BCD5F1-B519-4543-94F1-AADEB7829571}"/>
              </a:ext>
            </a:extLst>
          </xdr:cNvPr>
          <xdr:cNvGrpSpPr/>
        </xdr:nvGrpSpPr>
        <xdr:grpSpPr>
          <a:xfrm>
            <a:off x="5112821" y="821701"/>
            <a:ext cx="12183831" cy="7547515"/>
            <a:chOff x="5128109" y="834187"/>
            <a:chExt cx="12246136" cy="7799087"/>
          </a:xfrm>
        </xdr:grpSpPr>
        <xdr:grpSp>
          <xdr:nvGrpSpPr>
            <xdr:cNvPr id="3" name="Group 2">
              <a:extLst>
                <a:ext uri="{FF2B5EF4-FFF2-40B4-BE49-F238E27FC236}">
                  <a16:creationId xmlns:a16="http://schemas.microsoft.com/office/drawing/2014/main" id="{7556CF25-F430-4DC3-ADA6-F76A2F295E30}"/>
                </a:ext>
              </a:extLst>
            </xdr:cNvPr>
            <xdr:cNvGrpSpPr/>
          </xdr:nvGrpSpPr>
          <xdr:grpSpPr>
            <a:xfrm>
              <a:off x="5128109" y="834187"/>
              <a:ext cx="12051919" cy="7799087"/>
              <a:chOff x="8562911" y="3772112"/>
              <a:chExt cx="12164575" cy="8039136"/>
            </a:xfrm>
          </xdr:grpSpPr>
          <mc:AlternateContent xmlns:mc="http://schemas.openxmlformats.org/markup-compatibility/2006">
            <mc:Choice xmlns:cx4="http://schemas.microsoft.com/office/drawing/2016/5/10/chartex" Requires="cx4">
              <xdr:graphicFrame macro="">
                <xdr:nvGraphicFramePr>
                  <xdr:cNvPr id="146" name="Chart 145">
                    <a:extLst>
                      <a:ext uri="{FF2B5EF4-FFF2-40B4-BE49-F238E27FC236}">
                        <a16:creationId xmlns:a16="http://schemas.microsoft.com/office/drawing/2014/main" id="{ECD0152A-92B5-42A9-B157-F4877EBC2BAB}"/>
                      </a:ext>
                    </a:extLst>
                  </xdr:cNvPr>
                  <xdr:cNvGraphicFramePr/>
                </xdr:nvGraphicFramePr>
                <xdr:xfrm>
                  <a:off x="8562911" y="3772112"/>
                  <a:ext cx="12054495" cy="8039136"/>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8562911" y="3772112"/>
                    <a:ext cx="12054495" cy="8039136"/>
                  </a:xfrm>
                  <a:prstGeom prst="rect">
                    <a:avLst/>
                  </a:prstGeom>
                  <a:solidFill>
                    <a:prstClr val="white"/>
                  </a:solidFill>
                  <a:ln w="1">
                    <a:solidFill>
                      <a:prstClr val="green"/>
                    </a:solidFill>
                  </a:ln>
                </xdr:spPr>
                <xdr:txBody>
                  <a:bodyPr vertOverflow="clip" horzOverflow="clip"/>
                  <a:lstStyle/>
                  <a:p>
                    <a:r>
                      <a:rPr lang="lv-LV" sz="1100"/>
                      <a:t>This chart isn't available in your version of Excel.
Editing this shape or saving this workbook into a different file format will permanently break the chart.</a:t>
                    </a:r>
                  </a:p>
                </xdr:txBody>
              </xdr:sp>
            </mc:Fallback>
          </mc:AlternateContent>
          <xdr:sp macro="" textlink="">
            <xdr:nvSpPr>
              <xdr:cNvPr id="147" name="Rectangle 146">
                <a:extLst>
                  <a:ext uri="{FF2B5EF4-FFF2-40B4-BE49-F238E27FC236}">
                    <a16:creationId xmlns:a16="http://schemas.microsoft.com/office/drawing/2014/main" id="{F6F7FAC8-2C38-45F5-B3B5-15CDB975B49E}"/>
                  </a:ext>
                </a:extLst>
              </xdr:cNvPr>
              <xdr:cNvSpPr/>
            </xdr:nvSpPr>
            <xdr:spPr>
              <a:xfrm>
                <a:off x="17671600" y="11546262"/>
                <a:ext cx="1522580" cy="24480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48" name="Picture 147" descr="A close up of a logo&#10;&#10;Description automatically generated">
                <a:extLst>
                  <a:ext uri="{FF2B5EF4-FFF2-40B4-BE49-F238E27FC236}">
                    <a16:creationId xmlns:a16="http://schemas.microsoft.com/office/drawing/2014/main" id="{ABD9471B-9FB6-4A3C-BFAA-CC573FBC1C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10337" y="8308056"/>
                <a:ext cx="221883" cy="246049"/>
              </a:xfrm>
              <a:prstGeom prst="rect">
                <a:avLst/>
              </a:prstGeom>
            </xdr:spPr>
          </xdr:pic>
          <xdr:pic>
            <xdr:nvPicPr>
              <xdr:cNvPr id="149" name="Picture 148" descr="A close up of a logo&#10;&#10;Description automatically generated">
                <a:extLst>
                  <a:ext uri="{FF2B5EF4-FFF2-40B4-BE49-F238E27FC236}">
                    <a16:creationId xmlns:a16="http://schemas.microsoft.com/office/drawing/2014/main" id="{CF6FE63B-6B36-4920-9B98-FBF3A1DC48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94946" y="6127261"/>
                <a:ext cx="228861" cy="238306"/>
              </a:xfrm>
              <a:prstGeom prst="rect">
                <a:avLst/>
              </a:prstGeom>
            </xdr:spPr>
          </xdr:pic>
          <xdr:pic>
            <xdr:nvPicPr>
              <xdr:cNvPr id="150" name="Picture 149" descr="A close up of a logo&#10;&#10;Description automatically generated">
                <a:extLst>
                  <a:ext uri="{FF2B5EF4-FFF2-40B4-BE49-F238E27FC236}">
                    <a16:creationId xmlns:a16="http://schemas.microsoft.com/office/drawing/2014/main" id="{40BF63BF-6743-42E4-9F57-5DD927F86FE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369817" y="7440089"/>
                <a:ext cx="211763" cy="236309"/>
              </a:xfrm>
              <a:prstGeom prst="rect">
                <a:avLst/>
              </a:prstGeom>
            </xdr:spPr>
          </xdr:pic>
          <xdr:pic>
            <xdr:nvPicPr>
              <xdr:cNvPr id="151" name="Picture 150" descr="A close up of a logo&#10;&#10;Description automatically generated">
                <a:extLst>
                  <a:ext uri="{FF2B5EF4-FFF2-40B4-BE49-F238E27FC236}">
                    <a16:creationId xmlns:a16="http://schemas.microsoft.com/office/drawing/2014/main" id="{EBE03C20-1FFD-475C-9E00-3E654CAD862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2611" y="8150401"/>
                <a:ext cx="239392" cy="259936"/>
              </a:xfrm>
              <a:prstGeom prst="rect">
                <a:avLst/>
              </a:prstGeom>
            </xdr:spPr>
          </xdr:pic>
          <xdr:pic>
            <xdr:nvPicPr>
              <xdr:cNvPr id="152" name="Picture 151" descr="A close up of a logo&#10;&#10;Description automatically generated">
                <a:extLst>
                  <a:ext uri="{FF2B5EF4-FFF2-40B4-BE49-F238E27FC236}">
                    <a16:creationId xmlns:a16="http://schemas.microsoft.com/office/drawing/2014/main" id="{8F0E3529-0624-4907-AC47-3BD68907075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661797" y="10590224"/>
                <a:ext cx="223656" cy="267986"/>
              </a:xfrm>
              <a:prstGeom prst="rect">
                <a:avLst/>
              </a:prstGeom>
            </xdr:spPr>
          </xdr:pic>
          <xdr:sp macro="" textlink="">
            <xdr:nvSpPr>
              <xdr:cNvPr id="153" name="TextBox 52">
                <a:extLst>
                  <a:ext uri="{FF2B5EF4-FFF2-40B4-BE49-F238E27FC236}">
                    <a16:creationId xmlns:a16="http://schemas.microsoft.com/office/drawing/2014/main" id="{DAE53CF4-02D4-45A0-9F8D-11FF45BBD227}"/>
                  </a:ext>
                </a:extLst>
              </xdr:cNvPr>
              <xdr:cNvSpPr txBox="1"/>
            </xdr:nvSpPr>
            <xdr:spPr>
              <a:xfrm>
                <a:off x="16885858" y="6245960"/>
                <a:ext cx="1403583" cy="29035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"Kaudzītes"</a:t>
                </a:r>
                <a:endParaRPr lang="lv-LV" sz="1200"/>
              </a:p>
            </xdr:txBody>
          </xdr:sp>
          <xdr:sp macro="" textlink="">
            <xdr:nvSpPr>
              <xdr:cNvPr id="154" name="TextBox 53">
                <a:extLst>
                  <a:ext uri="{FF2B5EF4-FFF2-40B4-BE49-F238E27FC236}">
                    <a16:creationId xmlns:a16="http://schemas.microsoft.com/office/drawing/2014/main" id="{5656CE3A-4E7F-47CD-99D2-472C0FC2F38A}"/>
                  </a:ext>
                </a:extLst>
              </xdr:cNvPr>
              <xdr:cNvSpPr txBox="1"/>
            </xdr:nvSpPr>
            <xdr:spPr>
              <a:xfrm>
                <a:off x="17498689" y="8534263"/>
                <a:ext cx="917635" cy="286284"/>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Križevņiki</a:t>
                </a:r>
                <a:r>
                  <a:rPr lang="en-US" sz="1200"/>
                  <a:t>"</a:t>
                </a:r>
                <a:endParaRPr lang="lv-LV" sz="1200"/>
              </a:p>
            </xdr:txBody>
          </xdr:sp>
          <xdr:sp macro="" textlink="">
            <xdr:nvSpPr>
              <xdr:cNvPr id="155" name="TextBox 54">
                <a:extLst>
                  <a:ext uri="{FF2B5EF4-FFF2-40B4-BE49-F238E27FC236}">
                    <a16:creationId xmlns:a16="http://schemas.microsoft.com/office/drawing/2014/main" id="{13B601CB-9FB7-4FFD-ADCA-02E09557279E}"/>
                  </a:ext>
                </a:extLst>
              </xdr:cNvPr>
              <xdr:cNvSpPr txBox="1"/>
            </xdr:nvSpPr>
            <xdr:spPr>
              <a:xfrm>
                <a:off x="16394692" y="10211276"/>
                <a:ext cx="1008455" cy="27446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Cinīši</a:t>
                </a:r>
                <a:r>
                  <a:rPr lang="en-US" sz="1200"/>
                  <a:t>"</a:t>
                </a:r>
                <a:endParaRPr lang="lv-LV" sz="1200"/>
              </a:p>
            </xdr:txBody>
          </xdr:sp>
          <xdr:sp macro="" textlink="">
            <xdr:nvSpPr>
              <xdr:cNvPr id="156" name="TextBox 55">
                <a:extLst>
                  <a:ext uri="{FF2B5EF4-FFF2-40B4-BE49-F238E27FC236}">
                    <a16:creationId xmlns:a16="http://schemas.microsoft.com/office/drawing/2014/main" id="{AC1015A6-BF66-403A-A0D9-34E0EDB2BB05}"/>
                  </a:ext>
                </a:extLst>
              </xdr:cNvPr>
              <xdr:cNvSpPr txBox="1"/>
            </xdr:nvSpPr>
            <xdr:spPr>
              <a:xfrm>
                <a:off x="8599923" y="7985757"/>
                <a:ext cx="823666" cy="322231"/>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Ķīvītes</a:t>
                </a:r>
                <a:r>
                  <a:rPr lang="en-US" sz="1200"/>
                  <a:t>"</a:t>
                </a:r>
                <a:endParaRPr lang="lv-LV" sz="1200"/>
              </a:p>
            </xdr:txBody>
          </xdr:sp>
          <xdr:sp macro="" textlink="">
            <xdr:nvSpPr>
              <xdr:cNvPr id="157" name="TextBox 56">
                <a:extLst>
                  <a:ext uri="{FF2B5EF4-FFF2-40B4-BE49-F238E27FC236}">
                    <a16:creationId xmlns:a16="http://schemas.microsoft.com/office/drawing/2014/main" id="{12E4338B-8F3D-455B-9331-433A3F73B7FB}"/>
                  </a:ext>
                </a:extLst>
              </xdr:cNvPr>
              <xdr:cNvSpPr txBox="1"/>
            </xdr:nvSpPr>
            <xdr:spPr>
              <a:xfrm>
                <a:off x="9154703" y="5959691"/>
                <a:ext cx="850212" cy="30201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Pentuļi</a:t>
                </a:r>
                <a:r>
                  <a:rPr lang="en-US" sz="1200"/>
                  <a:t>"</a:t>
                </a:r>
                <a:endParaRPr lang="lv-LV" sz="1200"/>
              </a:p>
            </xdr:txBody>
          </xdr:sp>
          <xdr:sp macro="" textlink="">
            <xdr:nvSpPr>
              <xdr:cNvPr id="158" name="TextBox 57">
                <a:extLst>
                  <a:ext uri="{FF2B5EF4-FFF2-40B4-BE49-F238E27FC236}">
                    <a16:creationId xmlns:a16="http://schemas.microsoft.com/office/drawing/2014/main" id="{558589C6-9256-4374-9649-A12207897E21}"/>
                  </a:ext>
                </a:extLst>
              </xdr:cNvPr>
              <xdr:cNvSpPr txBox="1"/>
            </xdr:nvSpPr>
            <xdr:spPr>
              <a:xfrm>
                <a:off x="14204084" y="5708216"/>
                <a:ext cx="739861" cy="29173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Daibe</a:t>
                </a:r>
                <a:r>
                  <a:rPr lang="en-US" sz="1200"/>
                  <a:t>"</a:t>
                </a:r>
                <a:endParaRPr lang="lv-LV" sz="1200"/>
              </a:p>
            </xdr:txBody>
          </xdr:sp>
          <xdr:sp macro="" textlink="">
            <xdr:nvSpPr>
              <xdr:cNvPr id="159" name="TextBox 58">
                <a:extLst>
                  <a:ext uri="{FF2B5EF4-FFF2-40B4-BE49-F238E27FC236}">
                    <a16:creationId xmlns:a16="http://schemas.microsoft.com/office/drawing/2014/main" id="{0BAC637B-BE7D-4572-844F-3241106D9A2C}"/>
                  </a:ext>
                </a:extLst>
              </xdr:cNvPr>
              <xdr:cNvSpPr txBox="1"/>
            </xdr:nvSpPr>
            <xdr:spPr>
              <a:xfrm>
                <a:off x="13146524" y="7182059"/>
                <a:ext cx="885846" cy="303627"/>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Getliņi</a:t>
                </a:r>
                <a:r>
                  <a:rPr lang="en-US" sz="1200"/>
                  <a:t>"</a:t>
                </a:r>
                <a:endParaRPr lang="lv-LV" sz="1200"/>
              </a:p>
            </xdr:txBody>
          </xdr:sp>
          <xdr:sp macro="" textlink="">
            <xdr:nvSpPr>
              <xdr:cNvPr id="160" name="TextBox 59">
                <a:extLst>
                  <a:ext uri="{FF2B5EF4-FFF2-40B4-BE49-F238E27FC236}">
                    <a16:creationId xmlns:a16="http://schemas.microsoft.com/office/drawing/2014/main" id="{DF77EFF2-C576-4A1E-B510-FA067068CDC5}"/>
                  </a:ext>
                </a:extLst>
              </xdr:cNvPr>
              <xdr:cNvSpPr txBox="1"/>
            </xdr:nvSpPr>
            <xdr:spPr>
              <a:xfrm>
                <a:off x="12059236" y="7860061"/>
                <a:ext cx="1382182" cy="323710"/>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Brakšķi</a:t>
                </a:r>
                <a:r>
                  <a:rPr lang="en-US" sz="1200"/>
                  <a:t>"</a:t>
                </a:r>
                <a:endParaRPr lang="lv-LV" sz="1200"/>
              </a:p>
            </xdr:txBody>
          </xdr:sp>
          <xdr:sp macro="" textlink="">
            <xdr:nvSpPr>
              <xdr:cNvPr id="161" name="TextBox 61">
                <a:extLst>
                  <a:ext uri="{FF2B5EF4-FFF2-40B4-BE49-F238E27FC236}">
                    <a16:creationId xmlns:a16="http://schemas.microsoft.com/office/drawing/2014/main" id="{50597DA5-CB61-4A77-8AB5-163517F9AA20}"/>
                  </a:ext>
                </a:extLst>
              </xdr:cNvPr>
              <xdr:cNvSpPr txBox="1"/>
            </xdr:nvSpPr>
            <xdr:spPr>
              <a:xfrm>
                <a:off x="10670311" y="5764326"/>
                <a:ext cx="827530" cy="295657"/>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Janvāri</a:t>
                </a:r>
                <a:r>
                  <a:rPr lang="en-US" sz="1200"/>
                  <a:t>"</a:t>
                </a:r>
                <a:endParaRPr lang="lv-LV" sz="1200"/>
              </a:p>
            </xdr:txBody>
          </xdr:sp>
          <xdr:sp macro="" textlink="">
            <xdr:nvSpPr>
              <xdr:cNvPr id="162" name="TextBox 63">
                <a:extLst>
                  <a:ext uri="{FF2B5EF4-FFF2-40B4-BE49-F238E27FC236}">
                    <a16:creationId xmlns:a16="http://schemas.microsoft.com/office/drawing/2014/main" id="{AECD842B-47A2-4724-A20C-6C6EC950A623}"/>
                  </a:ext>
                </a:extLst>
              </xdr:cNvPr>
              <xdr:cNvSpPr txBox="1"/>
            </xdr:nvSpPr>
            <xdr:spPr>
              <a:xfrm>
                <a:off x="15827107" y="8163160"/>
                <a:ext cx="943411" cy="31181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Dziļā vāda</a:t>
                </a:r>
                <a:r>
                  <a:rPr lang="en-US" sz="1200"/>
                  <a:t>"</a:t>
                </a:r>
                <a:endParaRPr lang="lv-LV" sz="1200"/>
              </a:p>
            </xdr:txBody>
          </xdr:sp>
          <xdr:sp macro="" textlink="">
            <xdr:nvSpPr>
              <xdr:cNvPr id="163" name="TextBox 131">
                <a:extLst>
                  <a:ext uri="{FF2B5EF4-FFF2-40B4-BE49-F238E27FC236}">
                    <a16:creationId xmlns:a16="http://schemas.microsoft.com/office/drawing/2014/main" id="{F18728D4-026E-4CC0-A573-F8AE6D177A82}"/>
                  </a:ext>
                </a:extLst>
              </xdr:cNvPr>
              <xdr:cNvSpPr txBox="1"/>
            </xdr:nvSpPr>
            <xdr:spPr>
              <a:xfrm>
                <a:off x="19403056" y="5104583"/>
                <a:ext cx="1322799" cy="468339"/>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Sadzīves atkritumu </a:t>
                </a:r>
              </a:p>
              <a:p>
                <a:r>
                  <a:rPr lang="lv-LV" sz="1100">
                    <a:solidFill>
                      <a:schemeClr val="tx1">
                        <a:lumMod val="75000"/>
                        <a:lumOff val="25000"/>
                      </a:schemeClr>
                    </a:solidFill>
                  </a:rPr>
                  <a:t>poligoni</a:t>
                </a:r>
              </a:p>
            </xdr:txBody>
          </xdr:sp>
          <xdr:pic>
            <xdr:nvPicPr>
              <xdr:cNvPr id="164" name="Picture 163" descr="A close up of a logo&#10;&#10;Description automatically generated">
                <a:extLst>
                  <a:ext uri="{FF2B5EF4-FFF2-40B4-BE49-F238E27FC236}">
                    <a16:creationId xmlns:a16="http://schemas.microsoft.com/office/drawing/2014/main" id="{47693542-7578-44F3-97A7-714B1ED63BD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470598" y="5984311"/>
                <a:ext cx="225527" cy="256237"/>
              </a:xfrm>
              <a:prstGeom prst="rect">
                <a:avLst/>
              </a:prstGeom>
            </xdr:spPr>
          </xdr:pic>
          <xdr:pic>
            <xdr:nvPicPr>
              <xdr:cNvPr id="165" name="Picture 164" descr="A picture containing drawing&#10;&#10;Description automatically generated">
                <a:extLst>
                  <a:ext uri="{FF2B5EF4-FFF2-40B4-BE49-F238E27FC236}">
                    <a16:creationId xmlns:a16="http://schemas.microsoft.com/office/drawing/2014/main" id="{0FA58D2F-3C15-43D2-8938-83E3EBDB287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9285838" y="5597231"/>
                <a:ext cx="205120" cy="199934"/>
              </a:xfrm>
              <a:prstGeom prst="rect">
                <a:avLst/>
              </a:prstGeom>
            </xdr:spPr>
          </xdr:pic>
          <xdr:pic>
            <xdr:nvPicPr>
              <xdr:cNvPr id="166" name="Picture 165" descr="A picture containing drawing&#10;&#10;Description automatically generated">
                <a:extLst>
                  <a:ext uri="{FF2B5EF4-FFF2-40B4-BE49-F238E27FC236}">
                    <a16:creationId xmlns:a16="http://schemas.microsoft.com/office/drawing/2014/main" id="{6CB00838-4B0B-4CA3-AD2C-F5F5B943254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202011" y="6518449"/>
                <a:ext cx="265268" cy="269452"/>
              </a:xfrm>
              <a:prstGeom prst="rect">
                <a:avLst/>
              </a:prstGeom>
            </xdr:spPr>
          </xdr:pic>
          <xdr:pic>
            <xdr:nvPicPr>
              <xdr:cNvPr id="167" name="Picture 166" descr="A picture containing drawing&#10;&#10;Description automatically generated">
                <a:extLst>
                  <a:ext uri="{FF2B5EF4-FFF2-40B4-BE49-F238E27FC236}">
                    <a16:creationId xmlns:a16="http://schemas.microsoft.com/office/drawing/2014/main" id="{B12B9FC5-11FB-452F-996F-8F3C262A5EB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7552847" y="8844171"/>
                <a:ext cx="301719" cy="309480"/>
              </a:xfrm>
              <a:prstGeom prst="rect">
                <a:avLst/>
              </a:prstGeom>
            </xdr:spPr>
          </xdr:pic>
          <xdr:pic>
            <xdr:nvPicPr>
              <xdr:cNvPr id="168" name="Picture 167" descr="A picture containing drawing&#10;&#10;Description automatically generated">
                <a:extLst>
                  <a:ext uri="{FF2B5EF4-FFF2-40B4-BE49-F238E27FC236}">
                    <a16:creationId xmlns:a16="http://schemas.microsoft.com/office/drawing/2014/main" id="{BD2AC0C9-9841-4AAD-B3B7-7B4003137C3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737550" y="8340825"/>
                <a:ext cx="301156" cy="311110"/>
              </a:xfrm>
              <a:prstGeom prst="rect">
                <a:avLst/>
              </a:prstGeom>
            </xdr:spPr>
          </xdr:pic>
          <xdr:pic>
            <xdr:nvPicPr>
              <xdr:cNvPr id="169" name="Picture 168" descr="A picture containing drawing&#10;&#10;Description automatically generated">
                <a:extLst>
                  <a:ext uri="{FF2B5EF4-FFF2-40B4-BE49-F238E27FC236}">
                    <a16:creationId xmlns:a16="http://schemas.microsoft.com/office/drawing/2014/main" id="{EDAF1CA3-B018-46AA-AB88-1E6F3534170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410796" y="6245122"/>
                <a:ext cx="284243" cy="291690"/>
              </a:xfrm>
              <a:prstGeom prst="rect">
                <a:avLst/>
              </a:prstGeom>
            </xdr:spPr>
          </xdr:pic>
          <xdr:sp macro="" textlink="">
            <xdr:nvSpPr>
              <xdr:cNvPr id="170" name="TextBox 131">
                <a:extLst>
                  <a:ext uri="{FF2B5EF4-FFF2-40B4-BE49-F238E27FC236}">
                    <a16:creationId xmlns:a16="http://schemas.microsoft.com/office/drawing/2014/main" id="{9ABE14EB-AE2E-4940-98D9-1267F60ACBFE}"/>
                  </a:ext>
                </a:extLst>
              </xdr:cNvPr>
              <xdr:cNvSpPr txBox="1"/>
            </xdr:nvSpPr>
            <xdr:spPr>
              <a:xfrm>
                <a:off x="19404489" y="5543941"/>
                <a:ext cx="1322997" cy="387444"/>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Reģionālie atkritumu apsaimniekošanas centri</a:t>
                </a:r>
              </a:p>
            </xdr:txBody>
          </xdr:sp>
          <xdr:pic>
            <xdr:nvPicPr>
              <xdr:cNvPr id="171" name="Picture 170" descr="A close up of a logo&#10;&#10;Description automatically generated">
                <a:extLst>
                  <a:ext uri="{FF2B5EF4-FFF2-40B4-BE49-F238E27FC236}">
                    <a16:creationId xmlns:a16="http://schemas.microsoft.com/office/drawing/2014/main" id="{CB5A517D-3C63-4BD1-AD7D-B9778F022CEC}"/>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9263282" y="5164726"/>
                <a:ext cx="203148" cy="206285"/>
              </a:xfrm>
              <a:prstGeom prst="rect">
                <a:avLst/>
              </a:prstGeom>
            </xdr:spPr>
          </xdr:pic>
        </xdr:grpSp>
        <xdr:grpSp>
          <xdr:nvGrpSpPr>
            <xdr:cNvPr id="978" name="Group 977">
              <a:extLst>
                <a:ext uri="{FF2B5EF4-FFF2-40B4-BE49-F238E27FC236}">
                  <a16:creationId xmlns:a16="http://schemas.microsoft.com/office/drawing/2014/main" id="{A314FA5A-E406-4C46-9E7A-F2350B9A5AE8}"/>
                </a:ext>
              </a:extLst>
            </xdr:cNvPr>
            <xdr:cNvGrpSpPr/>
          </xdr:nvGrpSpPr>
          <xdr:grpSpPr>
            <a:xfrm>
              <a:off x="5256156" y="2526343"/>
              <a:ext cx="12118089" cy="5178537"/>
              <a:chOff x="5256156" y="2526343"/>
              <a:chExt cx="12118089" cy="5178537"/>
            </a:xfrm>
          </xdr:grpSpPr>
          <xdr:grpSp>
            <xdr:nvGrpSpPr>
              <xdr:cNvPr id="5" name="Group 4">
                <a:extLst>
                  <a:ext uri="{FF2B5EF4-FFF2-40B4-BE49-F238E27FC236}">
                    <a16:creationId xmlns:a16="http://schemas.microsoft.com/office/drawing/2014/main" id="{6C5BAF56-34A3-4107-BF32-5EEA960F9500}"/>
                  </a:ext>
                </a:extLst>
              </xdr:cNvPr>
              <xdr:cNvGrpSpPr/>
            </xdr:nvGrpSpPr>
            <xdr:grpSpPr>
              <a:xfrm>
                <a:off x="15605185" y="3386070"/>
                <a:ext cx="314637" cy="260869"/>
                <a:chOff x="5738114" y="9785178"/>
                <a:chExt cx="333623" cy="269427"/>
              </a:xfrm>
            </xdr:grpSpPr>
            <xdr:sp macro="" textlink="">
              <xdr:nvSpPr>
                <xdr:cNvPr id="144" name="Heptagon 143">
                  <a:extLst>
                    <a:ext uri="{FF2B5EF4-FFF2-40B4-BE49-F238E27FC236}">
                      <a16:creationId xmlns:a16="http://schemas.microsoft.com/office/drawing/2014/main" id="{BDE14FFE-DA39-4F46-B475-74CDD3C94D28}"/>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45" name="TextBox 144">
                  <a:extLst>
                    <a:ext uri="{FF2B5EF4-FFF2-40B4-BE49-F238E27FC236}">
                      <a16:creationId xmlns:a16="http://schemas.microsoft.com/office/drawing/2014/main" id="{4FF2ED09-E65D-46B0-8C15-E95DFFD32B18}"/>
                    </a:ext>
                  </a:extLst>
                </xdr:cNvPr>
                <xdr:cNvSpPr txBox="1"/>
              </xdr:nvSpPr>
              <xdr:spPr>
                <a:xfrm>
                  <a:off x="5738114" y="9799683"/>
                  <a:ext cx="333623" cy="254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lv-LV" sz="1000" b="1"/>
                    <a:t>12</a:t>
                  </a:r>
                  <a:endParaRPr lang="en-US" sz="1000" b="1"/>
                </a:p>
              </xdr:txBody>
            </xdr:sp>
          </xdr:grpSp>
          <xdr:sp macro="" textlink="">
            <xdr:nvSpPr>
              <xdr:cNvPr id="6" name="TextBox 131">
                <a:extLst>
                  <a:ext uri="{FF2B5EF4-FFF2-40B4-BE49-F238E27FC236}">
                    <a16:creationId xmlns:a16="http://schemas.microsoft.com/office/drawing/2014/main" id="{BBA9F5E4-2A8A-48E2-945E-3001B04F6A79}"/>
                  </a:ext>
                </a:extLst>
              </xdr:cNvPr>
              <xdr:cNvSpPr txBox="1"/>
            </xdr:nvSpPr>
            <xdr:spPr>
              <a:xfrm>
                <a:off x="15845499" y="3339365"/>
                <a:ext cx="1483932" cy="740640"/>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PVD reģistrēts biogāzes ražošanas uzņēmums ar VVD atļauju</a:t>
                </a:r>
              </a:p>
            </xdr:txBody>
          </xdr:sp>
          <xdr:grpSp>
            <xdr:nvGrpSpPr>
              <xdr:cNvPr id="7" name="Group 6">
                <a:extLst>
                  <a:ext uri="{FF2B5EF4-FFF2-40B4-BE49-F238E27FC236}">
                    <a16:creationId xmlns:a16="http://schemas.microsoft.com/office/drawing/2014/main" id="{0F2B42DB-053B-4F1A-B676-25BC36356510}"/>
                  </a:ext>
                </a:extLst>
              </xdr:cNvPr>
              <xdr:cNvGrpSpPr/>
            </xdr:nvGrpSpPr>
            <xdr:grpSpPr>
              <a:xfrm>
                <a:off x="13391144" y="7438978"/>
                <a:ext cx="261491" cy="265902"/>
                <a:chOff x="5757951" y="9777550"/>
                <a:chExt cx="313514" cy="294627"/>
              </a:xfrm>
            </xdr:grpSpPr>
            <xdr:sp macro="" textlink="">
              <xdr:nvSpPr>
                <xdr:cNvPr id="142" name="Heptagon 141">
                  <a:extLst>
                    <a:ext uri="{FF2B5EF4-FFF2-40B4-BE49-F238E27FC236}">
                      <a16:creationId xmlns:a16="http://schemas.microsoft.com/office/drawing/2014/main" id="{6FC15909-40B4-4FDF-B69C-20E2B84F8576}"/>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43" name="TextBox 142">
                  <a:extLst>
                    <a:ext uri="{FF2B5EF4-FFF2-40B4-BE49-F238E27FC236}">
                      <a16:creationId xmlns:a16="http://schemas.microsoft.com/office/drawing/2014/main" id="{F5B061B9-F2B4-4FD6-8FB9-154A36A5751B}"/>
                    </a:ext>
                  </a:extLst>
                </xdr:cNvPr>
                <xdr:cNvSpPr txBox="1"/>
              </xdr:nvSpPr>
              <xdr:spPr>
                <a:xfrm>
                  <a:off x="5757951" y="9777550"/>
                  <a:ext cx="313514" cy="2946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a:t>
                  </a:r>
                  <a:endParaRPr lang="en-US" sz="1000" b="1"/>
                </a:p>
              </xdr:txBody>
            </xdr:sp>
          </xdr:grpSp>
          <xdr:grpSp>
            <xdr:nvGrpSpPr>
              <xdr:cNvPr id="8" name="Group 7">
                <a:extLst>
                  <a:ext uri="{FF2B5EF4-FFF2-40B4-BE49-F238E27FC236}">
                    <a16:creationId xmlns:a16="http://schemas.microsoft.com/office/drawing/2014/main" id="{3F253D9C-C1BA-4E79-BE2F-5A1DBF4CDC75}"/>
                  </a:ext>
                </a:extLst>
              </xdr:cNvPr>
              <xdr:cNvGrpSpPr/>
            </xdr:nvGrpSpPr>
            <xdr:grpSpPr>
              <a:xfrm>
                <a:off x="13827011" y="3563186"/>
                <a:ext cx="249735" cy="258527"/>
                <a:chOff x="5758535" y="9777098"/>
                <a:chExt cx="271334" cy="261162"/>
              </a:xfrm>
            </xdr:grpSpPr>
            <xdr:sp macro="" textlink="">
              <xdr:nvSpPr>
                <xdr:cNvPr id="140" name="Heptagon 139">
                  <a:extLst>
                    <a:ext uri="{FF2B5EF4-FFF2-40B4-BE49-F238E27FC236}">
                      <a16:creationId xmlns:a16="http://schemas.microsoft.com/office/drawing/2014/main" id="{7ECF5706-69CA-4A0B-9424-58C53BCB5D29}"/>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41" name="TextBox 140">
                  <a:extLst>
                    <a:ext uri="{FF2B5EF4-FFF2-40B4-BE49-F238E27FC236}">
                      <a16:creationId xmlns:a16="http://schemas.microsoft.com/office/drawing/2014/main" id="{CCFA5F9A-E67E-46A1-9E8F-23E1BBBE67FF}"/>
                    </a:ext>
                  </a:extLst>
                </xdr:cNvPr>
                <xdr:cNvSpPr txBox="1"/>
              </xdr:nvSpPr>
              <xdr:spPr>
                <a:xfrm>
                  <a:off x="5758535" y="9777098"/>
                  <a:ext cx="252722" cy="261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a:t>
                  </a:r>
                  <a:endParaRPr lang="en-US" sz="1000" b="1"/>
                </a:p>
              </xdr:txBody>
            </xdr:sp>
          </xdr:grpSp>
          <xdr:grpSp>
            <xdr:nvGrpSpPr>
              <xdr:cNvPr id="9" name="Group 8">
                <a:extLst>
                  <a:ext uri="{FF2B5EF4-FFF2-40B4-BE49-F238E27FC236}">
                    <a16:creationId xmlns:a16="http://schemas.microsoft.com/office/drawing/2014/main" id="{ECF436EA-BC56-40B2-BE81-AA7B9456495D}"/>
                  </a:ext>
                </a:extLst>
              </xdr:cNvPr>
              <xdr:cNvGrpSpPr/>
            </xdr:nvGrpSpPr>
            <xdr:grpSpPr>
              <a:xfrm>
                <a:off x="8405660" y="4645108"/>
                <a:ext cx="254071" cy="258571"/>
                <a:chOff x="5757952" y="9777550"/>
                <a:chExt cx="271917" cy="266230"/>
              </a:xfrm>
            </xdr:grpSpPr>
            <xdr:sp macro="" textlink="">
              <xdr:nvSpPr>
                <xdr:cNvPr id="138" name="Heptagon 137">
                  <a:extLst>
                    <a:ext uri="{FF2B5EF4-FFF2-40B4-BE49-F238E27FC236}">
                      <a16:creationId xmlns:a16="http://schemas.microsoft.com/office/drawing/2014/main" id="{CDB665BE-013E-4991-8ED4-9D3E714E185C}"/>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39" name="TextBox 138">
                  <a:extLst>
                    <a:ext uri="{FF2B5EF4-FFF2-40B4-BE49-F238E27FC236}">
                      <a16:creationId xmlns:a16="http://schemas.microsoft.com/office/drawing/2014/main" id="{EDCF9D0D-C572-44B2-BD4B-B1386305879F}"/>
                    </a:ext>
                  </a:extLst>
                </xdr:cNvPr>
                <xdr:cNvSpPr txBox="1"/>
              </xdr:nvSpPr>
              <xdr:spPr>
                <a:xfrm>
                  <a:off x="5757952" y="9777550"/>
                  <a:ext cx="252668" cy="266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a:t>
                  </a:r>
                  <a:endParaRPr lang="en-US" sz="1000" b="1"/>
                </a:p>
              </xdr:txBody>
            </xdr:sp>
          </xdr:grpSp>
          <xdr:grpSp>
            <xdr:nvGrpSpPr>
              <xdr:cNvPr id="10" name="Group 9">
                <a:extLst>
                  <a:ext uri="{FF2B5EF4-FFF2-40B4-BE49-F238E27FC236}">
                    <a16:creationId xmlns:a16="http://schemas.microsoft.com/office/drawing/2014/main" id="{1EED560F-A55F-44A3-AB4E-3BD606494357}"/>
                  </a:ext>
                </a:extLst>
              </xdr:cNvPr>
              <xdr:cNvGrpSpPr/>
            </xdr:nvGrpSpPr>
            <xdr:grpSpPr>
              <a:xfrm>
                <a:off x="14078164" y="6418663"/>
                <a:ext cx="382210" cy="269781"/>
                <a:chOff x="5744719" y="9777549"/>
                <a:chExt cx="400059" cy="275371"/>
              </a:xfrm>
            </xdr:grpSpPr>
            <xdr:sp macro="" textlink="">
              <xdr:nvSpPr>
                <xdr:cNvPr id="136" name="Heptagon 135">
                  <a:extLst>
                    <a:ext uri="{FF2B5EF4-FFF2-40B4-BE49-F238E27FC236}">
                      <a16:creationId xmlns:a16="http://schemas.microsoft.com/office/drawing/2014/main" id="{3142A8EB-33E1-48EA-8297-A8FD6D1D527B}"/>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37" name="TextBox 136">
                  <a:extLst>
                    <a:ext uri="{FF2B5EF4-FFF2-40B4-BE49-F238E27FC236}">
                      <a16:creationId xmlns:a16="http://schemas.microsoft.com/office/drawing/2014/main" id="{5A154F68-D41B-4CAA-9383-2510EBCF03B5}"/>
                    </a:ext>
                  </a:extLst>
                </xdr:cNvPr>
                <xdr:cNvSpPr txBox="1"/>
              </xdr:nvSpPr>
              <xdr:spPr>
                <a:xfrm>
                  <a:off x="5744719" y="9777549"/>
                  <a:ext cx="400059" cy="275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10</a:t>
                  </a:r>
                  <a:endParaRPr lang="en-US" sz="1000" b="1"/>
                </a:p>
              </xdr:txBody>
            </xdr:sp>
          </xdr:grpSp>
          <xdr:grpSp>
            <xdr:nvGrpSpPr>
              <xdr:cNvPr id="11" name="Group 10">
                <a:extLst>
                  <a:ext uri="{FF2B5EF4-FFF2-40B4-BE49-F238E27FC236}">
                    <a16:creationId xmlns:a16="http://schemas.microsoft.com/office/drawing/2014/main" id="{3BCE2DB5-06CF-4276-9843-E64871504DBE}"/>
                  </a:ext>
                </a:extLst>
              </xdr:cNvPr>
              <xdr:cNvGrpSpPr/>
            </xdr:nvGrpSpPr>
            <xdr:grpSpPr>
              <a:xfrm>
                <a:off x="11756697" y="4575599"/>
                <a:ext cx="339610" cy="277941"/>
                <a:chOff x="5740527" y="9785178"/>
                <a:chExt cx="366389" cy="270666"/>
              </a:xfrm>
            </xdr:grpSpPr>
            <xdr:sp macro="" textlink="">
              <xdr:nvSpPr>
                <xdr:cNvPr id="134" name="Heptagon 133">
                  <a:extLst>
                    <a:ext uri="{FF2B5EF4-FFF2-40B4-BE49-F238E27FC236}">
                      <a16:creationId xmlns:a16="http://schemas.microsoft.com/office/drawing/2014/main" id="{B9506677-79BE-4CD6-BE9D-29CD6C0C68C6}"/>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35" name="TextBox 134">
                  <a:extLst>
                    <a:ext uri="{FF2B5EF4-FFF2-40B4-BE49-F238E27FC236}">
                      <a16:creationId xmlns:a16="http://schemas.microsoft.com/office/drawing/2014/main" id="{B50273A9-4E63-45EE-9ECB-D50D9C39D59D}"/>
                    </a:ext>
                  </a:extLst>
                </xdr:cNvPr>
                <xdr:cNvSpPr txBox="1"/>
              </xdr:nvSpPr>
              <xdr:spPr>
                <a:xfrm>
                  <a:off x="5740527" y="9788530"/>
                  <a:ext cx="366389" cy="267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12</a:t>
                  </a:r>
                  <a:endParaRPr lang="en-US" sz="1100" b="1"/>
                </a:p>
              </xdr:txBody>
            </xdr:sp>
          </xdr:grpSp>
          <xdr:grpSp>
            <xdr:nvGrpSpPr>
              <xdr:cNvPr id="12" name="Group 11">
                <a:extLst>
                  <a:ext uri="{FF2B5EF4-FFF2-40B4-BE49-F238E27FC236}">
                    <a16:creationId xmlns:a16="http://schemas.microsoft.com/office/drawing/2014/main" id="{25142ED0-4C0D-461D-BF07-30EEBF41DB6E}"/>
                  </a:ext>
                </a:extLst>
              </xdr:cNvPr>
              <xdr:cNvGrpSpPr/>
            </xdr:nvGrpSpPr>
            <xdr:grpSpPr>
              <a:xfrm>
                <a:off x="12712389" y="4359126"/>
                <a:ext cx="367050" cy="277942"/>
                <a:chOff x="5740527" y="9785178"/>
                <a:chExt cx="394037" cy="270667"/>
              </a:xfrm>
            </xdr:grpSpPr>
            <xdr:sp macro="" textlink="">
              <xdr:nvSpPr>
                <xdr:cNvPr id="132" name="Heptagon 131">
                  <a:extLst>
                    <a:ext uri="{FF2B5EF4-FFF2-40B4-BE49-F238E27FC236}">
                      <a16:creationId xmlns:a16="http://schemas.microsoft.com/office/drawing/2014/main" id="{3C3F1A65-40CE-4B00-B2DB-C09A68D695F9}"/>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33" name="TextBox 132">
                  <a:extLst>
                    <a:ext uri="{FF2B5EF4-FFF2-40B4-BE49-F238E27FC236}">
                      <a16:creationId xmlns:a16="http://schemas.microsoft.com/office/drawing/2014/main" id="{E6F51109-F9CA-4F4D-B41A-321F00CE9DDB}"/>
                    </a:ext>
                  </a:extLst>
                </xdr:cNvPr>
                <xdr:cNvSpPr txBox="1"/>
              </xdr:nvSpPr>
              <xdr:spPr>
                <a:xfrm>
                  <a:off x="5740527" y="9788530"/>
                  <a:ext cx="394037" cy="267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16</a:t>
                  </a:r>
                  <a:endParaRPr lang="en-US" sz="1100" b="1"/>
                </a:p>
              </xdr:txBody>
            </xdr:sp>
          </xdr:grpSp>
          <xdr:grpSp>
            <xdr:nvGrpSpPr>
              <xdr:cNvPr id="13" name="Group 12">
                <a:extLst>
                  <a:ext uri="{FF2B5EF4-FFF2-40B4-BE49-F238E27FC236}">
                    <a16:creationId xmlns:a16="http://schemas.microsoft.com/office/drawing/2014/main" id="{3FAF6837-573A-4340-8676-D236EAF9DE24}"/>
                  </a:ext>
                </a:extLst>
              </xdr:cNvPr>
              <xdr:cNvGrpSpPr/>
            </xdr:nvGrpSpPr>
            <xdr:grpSpPr>
              <a:xfrm>
                <a:off x="10109750" y="5236395"/>
                <a:ext cx="327441" cy="274085"/>
                <a:chOff x="5740527" y="9785178"/>
                <a:chExt cx="347194" cy="283606"/>
              </a:xfrm>
            </xdr:grpSpPr>
            <xdr:sp macro="" textlink="">
              <xdr:nvSpPr>
                <xdr:cNvPr id="130" name="Heptagon 129">
                  <a:extLst>
                    <a:ext uri="{FF2B5EF4-FFF2-40B4-BE49-F238E27FC236}">
                      <a16:creationId xmlns:a16="http://schemas.microsoft.com/office/drawing/2014/main" id="{7DD67FB1-4347-466E-B713-68BE933D3497}"/>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31" name="TextBox 130">
                  <a:extLst>
                    <a:ext uri="{FF2B5EF4-FFF2-40B4-BE49-F238E27FC236}">
                      <a16:creationId xmlns:a16="http://schemas.microsoft.com/office/drawing/2014/main" id="{E501D3A1-6A8D-448A-BFE3-5E6486C09788}"/>
                    </a:ext>
                  </a:extLst>
                </xdr:cNvPr>
                <xdr:cNvSpPr txBox="1"/>
              </xdr:nvSpPr>
              <xdr:spPr>
                <a:xfrm>
                  <a:off x="5740527" y="9788530"/>
                  <a:ext cx="347194" cy="280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17</a:t>
                  </a:r>
                  <a:endParaRPr lang="en-US" sz="1100" b="1"/>
                </a:p>
              </xdr:txBody>
            </xdr:sp>
          </xdr:grpSp>
          <xdr:grpSp>
            <xdr:nvGrpSpPr>
              <xdr:cNvPr id="14" name="Group 13">
                <a:extLst>
                  <a:ext uri="{FF2B5EF4-FFF2-40B4-BE49-F238E27FC236}">
                    <a16:creationId xmlns:a16="http://schemas.microsoft.com/office/drawing/2014/main" id="{2FD94BAC-4A6E-4305-92A1-8620C8C19147}"/>
                  </a:ext>
                </a:extLst>
              </xdr:cNvPr>
              <xdr:cNvGrpSpPr/>
            </xdr:nvGrpSpPr>
            <xdr:grpSpPr>
              <a:xfrm>
                <a:off x="10012343" y="5364342"/>
                <a:ext cx="243574" cy="258570"/>
                <a:chOff x="5757952" y="9777550"/>
                <a:chExt cx="271917" cy="274345"/>
              </a:xfrm>
            </xdr:grpSpPr>
            <xdr:sp macro="" textlink="">
              <xdr:nvSpPr>
                <xdr:cNvPr id="128" name="Heptagon 127">
                  <a:extLst>
                    <a:ext uri="{FF2B5EF4-FFF2-40B4-BE49-F238E27FC236}">
                      <a16:creationId xmlns:a16="http://schemas.microsoft.com/office/drawing/2014/main" id="{44EC77CC-E19A-45D4-8D00-EBEF288C0A4D}"/>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29" name="TextBox 128">
                  <a:extLst>
                    <a:ext uri="{FF2B5EF4-FFF2-40B4-BE49-F238E27FC236}">
                      <a16:creationId xmlns:a16="http://schemas.microsoft.com/office/drawing/2014/main" id="{8DE0119C-2128-4486-BECF-AD4481EED3B4}"/>
                    </a:ext>
                  </a:extLst>
                </xdr:cNvPr>
                <xdr:cNvSpPr txBox="1"/>
              </xdr:nvSpPr>
              <xdr:spPr>
                <a:xfrm>
                  <a:off x="5757952" y="9777550"/>
                  <a:ext cx="252669" cy="274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a:t>
                  </a:r>
                  <a:endParaRPr lang="en-US" sz="1000" b="1"/>
                </a:p>
              </xdr:txBody>
            </xdr:sp>
          </xdr:grpSp>
          <xdr:grpSp>
            <xdr:nvGrpSpPr>
              <xdr:cNvPr id="15" name="Group 14">
                <a:extLst>
                  <a:ext uri="{FF2B5EF4-FFF2-40B4-BE49-F238E27FC236}">
                    <a16:creationId xmlns:a16="http://schemas.microsoft.com/office/drawing/2014/main" id="{5247FE4D-A4D2-442A-9910-B28F7F55D960}"/>
                  </a:ext>
                </a:extLst>
              </xdr:cNvPr>
              <xdr:cNvGrpSpPr/>
            </xdr:nvGrpSpPr>
            <xdr:grpSpPr>
              <a:xfrm>
                <a:off x="10545719" y="3748584"/>
                <a:ext cx="331628" cy="273918"/>
                <a:chOff x="5740526" y="9785178"/>
                <a:chExt cx="356373" cy="286120"/>
              </a:xfrm>
            </xdr:grpSpPr>
            <xdr:sp macro="" textlink="">
              <xdr:nvSpPr>
                <xdr:cNvPr id="126" name="Heptagon 125">
                  <a:extLst>
                    <a:ext uri="{FF2B5EF4-FFF2-40B4-BE49-F238E27FC236}">
                      <a16:creationId xmlns:a16="http://schemas.microsoft.com/office/drawing/2014/main" id="{4D0161D2-C45E-4B3A-AD67-EF89AED21883}"/>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27" name="TextBox 126">
                  <a:extLst>
                    <a:ext uri="{FF2B5EF4-FFF2-40B4-BE49-F238E27FC236}">
                      <a16:creationId xmlns:a16="http://schemas.microsoft.com/office/drawing/2014/main" id="{DEF674CD-9FAF-4EB5-9C6C-D513D83AC2D1}"/>
                    </a:ext>
                  </a:extLst>
                </xdr:cNvPr>
                <xdr:cNvSpPr txBox="1"/>
              </xdr:nvSpPr>
              <xdr:spPr>
                <a:xfrm>
                  <a:off x="5740526" y="9788530"/>
                  <a:ext cx="356373" cy="282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18</a:t>
                  </a:r>
                  <a:endParaRPr lang="en-US" sz="1100" b="1"/>
                </a:p>
              </xdr:txBody>
            </xdr:sp>
          </xdr:grpSp>
          <xdr:grpSp>
            <xdr:nvGrpSpPr>
              <xdr:cNvPr id="16" name="Group 15">
                <a:extLst>
                  <a:ext uri="{FF2B5EF4-FFF2-40B4-BE49-F238E27FC236}">
                    <a16:creationId xmlns:a16="http://schemas.microsoft.com/office/drawing/2014/main" id="{BB17FF7A-3C93-4102-B361-DF9B0186A2D0}"/>
                  </a:ext>
                </a:extLst>
              </xdr:cNvPr>
              <xdr:cNvGrpSpPr/>
            </xdr:nvGrpSpPr>
            <xdr:grpSpPr>
              <a:xfrm>
                <a:off x="10324294" y="3048752"/>
                <a:ext cx="332520" cy="277841"/>
                <a:chOff x="5740527" y="9785178"/>
                <a:chExt cx="347194" cy="279311"/>
              </a:xfrm>
            </xdr:grpSpPr>
            <xdr:sp macro="" textlink="">
              <xdr:nvSpPr>
                <xdr:cNvPr id="124" name="Heptagon 123">
                  <a:extLst>
                    <a:ext uri="{FF2B5EF4-FFF2-40B4-BE49-F238E27FC236}">
                      <a16:creationId xmlns:a16="http://schemas.microsoft.com/office/drawing/2014/main" id="{08E5EDAC-8FF5-4C92-906E-AD25609987CC}"/>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25" name="TextBox 124">
                  <a:extLst>
                    <a:ext uri="{FF2B5EF4-FFF2-40B4-BE49-F238E27FC236}">
                      <a16:creationId xmlns:a16="http://schemas.microsoft.com/office/drawing/2014/main" id="{8B11701B-CE15-4FA7-B1A4-D5A5E9FFFA84}"/>
                    </a:ext>
                  </a:extLst>
                </xdr:cNvPr>
                <xdr:cNvSpPr txBox="1"/>
              </xdr:nvSpPr>
              <xdr:spPr>
                <a:xfrm>
                  <a:off x="5740527" y="9788530"/>
                  <a:ext cx="347194" cy="275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20</a:t>
                  </a:r>
                  <a:endParaRPr lang="en-US" sz="1100" b="1"/>
                </a:p>
              </xdr:txBody>
            </xdr:sp>
          </xdr:grpSp>
          <xdr:grpSp>
            <xdr:nvGrpSpPr>
              <xdr:cNvPr id="17" name="Group 16">
                <a:extLst>
                  <a:ext uri="{FF2B5EF4-FFF2-40B4-BE49-F238E27FC236}">
                    <a16:creationId xmlns:a16="http://schemas.microsoft.com/office/drawing/2014/main" id="{D38CD146-1E85-403F-8C1E-49B4CB9B3A25}"/>
                  </a:ext>
                </a:extLst>
              </xdr:cNvPr>
              <xdr:cNvGrpSpPr/>
            </xdr:nvGrpSpPr>
            <xdr:grpSpPr>
              <a:xfrm>
                <a:off x="12612168" y="5709645"/>
                <a:ext cx="329980" cy="277886"/>
                <a:chOff x="5740527" y="9785178"/>
                <a:chExt cx="347194" cy="275385"/>
              </a:xfrm>
            </xdr:grpSpPr>
            <xdr:sp macro="" textlink="">
              <xdr:nvSpPr>
                <xdr:cNvPr id="122" name="Heptagon 121">
                  <a:extLst>
                    <a:ext uri="{FF2B5EF4-FFF2-40B4-BE49-F238E27FC236}">
                      <a16:creationId xmlns:a16="http://schemas.microsoft.com/office/drawing/2014/main" id="{B65A16B7-725F-4145-89A4-16AA264345D1}"/>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23" name="TextBox 122">
                  <a:extLst>
                    <a:ext uri="{FF2B5EF4-FFF2-40B4-BE49-F238E27FC236}">
                      <a16:creationId xmlns:a16="http://schemas.microsoft.com/office/drawing/2014/main" id="{1FA5C4B8-BCAB-4411-BB87-77D9DBDE5090}"/>
                    </a:ext>
                  </a:extLst>
                </xdr:cNvPr>
                <xdr:cNvSpPr txBox="1"/>
              </xdr:nvSpPr>
              <xdr:spPr>
                <a:xfrm>
                  <a:off x="5740527" y="9788530"/>
                  <a:ext cx="347194"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21</a:t>
                  </a:r>
                  <a:endParaRPr lang="en-US" sz="1100" b="1"/>
                </a:p>
              </xdr:txBody>
            </xdr:sp>
          </xdr:grpSp>
          <xdr:grpSp>
            <xdr:nvGrpSpPr>
              <xdr:cNvPr id="18" name="Group 17">
                <a:extLst>
                  <a:ext uri="{FF2B5EF4-FFF2-40B4-BE49-F238E27FC236}">
                    <a16:creationId xmlns:a16="http://schemas.microsoft.com/office/drawing/2014/main" id="{E9991EC2-7666-4C84-9A32-AE449021BF69}"/>
                  </a:ext>
                </a:extLst>
              </xdr:cNvPr>
              <xdr:cNvGrpSpPr/>
            </xdr:nvGrpSpPr>
            <xdr:grpSpPr>
              <a:xfrm>
                <a:off x="9869695" y="4642302"/>
                <a:ext cx="328166" cy="274072"/>
                <a:chOff x="5740527" y="9785178"/>
                <a:chExt cx="347194" cy="284739"/>
              </a:xfrm>
            </xdr:grpSpPr>
            <xdr:sp macro="" textlink="">
              <xdr:nvSpPr>
                <xdr:cNvPr id="120" name="Heptagon 119">
                  <a:extLst>
                    <a:ext uri="{FF2B5EF4-FFF2-40B4-BE49-F238E27FC236}">
                      <a16:creationId xmlns:a16="http://schemas.microsoft.com/office/drawing/2014/main" id="{E4407B60-550C-4474-B5F6-8219C610F328}"/>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21" name="TextBox 120">
                  <a:extLst>
                    <a:ext uri="{FF2B5EF4-FFF2-40B4-BE49-F238E27FC236}">
                      <a16:creationId xmlns:a16="http://schemas.microsoft.com/office/drawing/2014/main" id="{A793D146-8391-4E69-8946-9EB48B5445A1}"/>
                    </a:ext>
                  </a:extLst>
                </xdr:cNvPr>
                <xdr:cNvSpPr txBox="1"/>
              </xdr:nvSpPr>
              <xdr:spPr>
                <a:xfrm>
                  <a:off x="5740527" y="9788530"/>
                  <a:ext cx="347194" cy="281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22</a:t>
                  </a:r>
                  <a:endParaRPr lang="en-US" sz="1100" b="1"/>
                </a:p>
              </xdr:txBody>
            </xdr:sp>
          </xdr:grpSp>
          <xdr:grpSp>
            <xdr:nvGrpSpPr>
              <xdr:cNvPr id="19" name="Group 18">
                <a:extLst>
                  <a:ext uri="{FF2B5EF4-FFF2-40B4-BE49-F238E27FC236}">
                    <a16:creationId xmlns:a16="http://schemas.microsoft.com/office/drawing/2014/main" id="{B538D695-A50B-4B01-B408-E709E6BEE026}"/>
                  </a:ext>
                </a:extLst>
              </xdr:cNvPr>
              <xdr:cNvGrpSpPr/>
            </xdr:nvGrpSpPr>
            <xdr:grpSpPr>
              <a:xfrm>
                <a:off x="8530477" y="4956982"/>
                <a:ext cx="327440" cy="275493"/>
                <a:chOff x="5740527" y="9785178"/>
                <a:chExt cx="347194" cy="270243"/>
              </a:xfrm>
            </xdr:grpSpPr>
            <xdr:sp macro="" textlink="">
              <xdr:nvSpPr>
                <xdr:cNvPr id="118" name="Heptagon 117">
                  <a:extLst>
                    <a:ext uri="{FF2B5EF4-FFF2-40B4-BE49-F238E27FC236}">
                      <a16:creationId xmlns:a16="http://schemas.microsoft.com/office/drawing/2014/main" id="{3A0144F3-6785-4926-9AD7-FD4A493A522D}"/>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19" name="TextBox 118">
                  <a:extLst>
                    <a:ext uri="{FF2B5EF4-FFF2-40B4-BE49-F238E27FC236}">
                      <a16:creationId xmlns:a16="http://schemas.microsoft.com/office/drawing/2014/main" id="{C1F0CAC4-CB68-4E72-B1ED-34E077A9C30F}"/>
                    </a:ext>
                  </a:extLst>
                </xdr:cNvPr>
                <xdr:cNvSpPr txBox="1"/>
              </xdr:nvSpPr>
              <xdr:spPr>
                <a:xfrm>
                  <a:off x="5740527" y="9788530"/>
                  <a:ext cx="347194" cy="266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23</a:t>
                  </a:r>
                  <a:endParaRPr lang="en-US" sz="1100" b="1"/>
                </a:p>
              </xdr:txBody>
            </xdr:sp>
          </xdr:grpSp>
          <xdr:grpSp>
            <xdr:nvGrpSpPr>
              <xdr:cNvPr id="20" name="Group 19">
                <a:extLst>
                  <a:ext uri="{FF2B5EF4-FFF2-40B4-BE49-F238E27FC236}">
                    <a16:creationId xmlns:a16="http://schemas.microsoft.com/office/drawing/2014/main" id="{C9239AED-C4E5-4E53-AC36-45860009203E}"/>
                  </a:ext>
                </a:extLst>
              </xdr:cNvPr>
              <xdr:cNvGrpSpPr/>
            </xdr:nvGrpSpPr>
            <xdr:grpSpPr>
              <a:xfrm>
                <a:off x="10368920" y="4864876"/>
                <a:ext cx="346805" cy="270709"/>
                <a:chOff x="5728877" y="9779634"/>
                <a:chExt cx="363524" cy="281111"/>
              </a:xfrm>
            </xdr:grpSpPr>
            <xdr:sp macro="" textlink="">
              <xdr:nvSpPr>
                <xdr:cNvPr id="116" name="Heptagon 115">
                  <a:extLst>
                    <a:ext uri="{FF2B5EF4-FFF2-40B4-BE49-F238E27FC236}">
                      <a16:creationId xmlns:a16="http://schemas.microsoft.com/office/drawing/2014/main" id="{413E3AFD-6A32-48AC-B693-6B50AB4F053F}"/>
                    </a:ext>
                  </a:extLst>
                </xdr:cNvPr>
                <xdr:cNvSpPr/>
              </xdr:nvSpPr>
              <xdr:spPr>
                <a:xfrm>
                  <a:off x="5773066" y="9785178"/>
                  <a:ext cx="256803" cy="252810"/>
                </a:xfrm>
                <a:prstGeom prst="heptagon">
                  <a:avLst/>
                </a:prstGeom>
                <a:solidFill>
                  <a:schemeClr val="accent4">
                    <a:lumMod val="60000"/>
                    <a:lumOff val="40000"/>
                  </a:schemeClr>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17" name="TextBox 116">
                  <a:extLst>
                    <a:ext uri="{FF2B5EF4-FFF2-40B4-BE49-F238E27FC236}">
                      <a16:creationId xmlns:a16="http://schemas.microsoft.com/office/drawing/2014/main" id="{09B5D6C0-7F82-4172-99E6-354670516228}"/>
                    </a:ext>
                  </a:extLst>
                </xdr:cNvPr>
                <xdr:cNvSpPr txBox="1"/>
              </xdr:nvSpPr>
              <xdr:spPr>
                <a:xfrm>
                  <a:off x="5728877" y="9779634"/>
                  <a:ext cx="363524" cy="281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24</a:t>
                  </a:r>
                  <a:endParaRPr lang="en-US" sz="1100" b="1"/>
                </a:p>
              </xdr:txBody>
            </xdr:sp>
          </xdr:grpSp>
          <xdr:grpSp>
            <xdr:nvGrpSpPr>
              <xdr:cNvPr id="21" name="Group 20">
                <a:extLst>
                  <a:ext uri="{FF2B5EF4-FFF2-40B4-BE49-F238E27FC236}">
                    <a16:creationId xmlns:a16="http://schemas.microsoft.com/office/drawing/2014/main" id="{0965B437-F2F6-49F8-8657-9FBDAA6FEB35}"/>
                  </a:ext>
                </a:extLst>
              </xdr:cNvPr>
              <xdr:cNvGrpSpPr/>
            </xdr:nvGrpSpPr>
            <xdr:grpSpPr>
              <a:xfrm>
                <a:off x="9521821" y="5752449"/>
                <a:ext cx="329980" cy="274071"/>
                <a:chOff x="5740527" y="9785178"/>
                <a:chExt cx="347194" cy="284740"/>
              </a:xfrm>
            </xdr:grpSpPr>
            <xdr:sp macro="" textlink="">
              <xdr:nvSpPr>
                <xdr:cNvPr id="114" name="Heptagon 113">
                  <a:extLst>
                    <a:ext uri="{FF2B5EF4-FFF2-40B4-BE49-F238E27FC236}">
                      <a16:creationId xmlns:a16="http://schemas.microsoft.com/office/drawing/2014/main" id="{13A1CCB6-6753-4572-91A1-FF5F93D62A3E}"/>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15" name="TextBox 114">
                  <a:extLst>
                    <a:ext uri="{FF2B5EF4-FFF2-40B4-BE49-F238E27FC236}">
                      <a16:creationId xmlns:a16="http://schemas.microsoft.com/office/drawing/2014/main" id="{4D52C98E-7462-42C1-AC95-DDD439A66C36}"/>
                    </a:ext>
                  </a:extLst>
                </xdr:cNvPr>
                <xdr:cNvSpPr txBox="1"/>
              </xdr:nvSpPr>
              <xdr:spPr>
                <a:xfrm>
                  <a:off x="5740527" y="9788530"/>
                  <a:ext cx="347194" cy="281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25</a:t>
                  </a:r>
                  <a:endParaRPr lang="en-US" sz="1100" b="1"/>
                </a:p>
              </xdr:txBody>
            </xdr:sp>
          </xdr:grpSp>
          <xdr:grpSp>
            <xdr:nvGrpSpPr>
              <xdr:cNvPr id="22" name="Group 21">
                <a:extLst>
                  <a:ext uri="{FF2B5EF4-FFF2-40B4-BE49-F238E27FC236}">
                    <a16:creationId xmlns:a16="http://schemas.microsoft.com/office/drawing/2014/main" id="{08579CC5-0618-426E-BD13-D7947BD9B45F}"/>
                  </a:ext>
                </a:extLst>
              </xdr:cNvPr>
              <xdr:cNvGrpSpPr/>
            </xdr:nvGrpSpPr>
            <xdr:grpSpPr>
              <a:xfrm>
                <a:off x="9022191" y="5837414"/>
                <a:ext cx="368379" cy="284979"/>
                <a:chOff x="7014726" y="10088968"/>
                <a:chExt cx="395469" cy="294627"/>
              </a:xfrm>
            </xdr:grpSpPr>
            <xdr:sp macro="" textlink="">
              <xdr:nvSpPr>
                <xdr:cNvPr id="112" name="Heptagon 111">
                  <a:extLst>
                    <a:ext uri="{FF2B5EF4-FFF2-40B4-BE49-F238E27FC236}">
                      <a16:creationId xmlns:a16="http://schemas.microsoft.com/office/drawing/2014/main" id="{53A95E53-C7AE-4A88-B3CC-46A57B72C53A}"/>
                    </a:ext>
                  </a:extLst>
                </xdr:cNvPr>
                <xdr:cNvSpPr/>
              </xdr:nvSpPr>
              <xdr:spPr>
                <a:xfrm>
                  <a:off x="7047263" y="1008896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13" name="TextBox 112">
                  <a:extLst>
                    <a:ext uri="{FF2B5EF4-FFF2-40B4-BE49-F238E27FC236}">
                      <a16:creationId xmlns:a16="http://schemas.microsoft.com/office/drawing/2014/main" id="{FE633E2D-BA56-4482-8300-11AF96FC41BE}"/>
                    </a:ext>
                  </a:extLst>
                </xdr:cNvPr>
                <xdr:cNvSpPr txBox="1"/>
              </xdr:nvSpPr>
              <xdr:spPr>
                <a:xfrm>
                  <a:off x="7014726" y="10103580"/>
                  <a:ext cx="395469" cy="28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34</a:t>
                  </a:r>
                  <a:endParaRPr lang="en-US" sz="1100" b="1"/>
                </a:p>
              </xdr:txBody>
            </xdr:sp>
          </xdr:grpSp>
          <xdr:grpSp>
            <xdr:nvGrpSpPr>
              <xdr:cNvPr id="23" name="Group 22">
                <a:extLst>
                  <a:ext uri="{FF2B5EF4-FFF2-40B4-BE49-F238E27FC236}">
                    <a16:creationId xmlns:a16="http://schemas.microsoft.com/office/drawing/2014/main" id="{3FB00E8E-77F0-4814-8880-41E33E15C80A}"/>
                  </a:ext>
                </a:extLst>
              </xdr:cNvPr>
              <xdr:cNvGrpSpPr/>
            </xdr:nvGrpSpPr>
            <xdr:grpSpPr>
              <a:xfrm>
                <a:off x="6254003" y="5637928"/>
                <a:ext cx="329436" cy="277886"/>
                <a:chOff x="5740527" y="9785178"/>
                <a:chExt cx="347194" cy="275385"/>
              </a:xfrm>
            </xdr:grpSpPr>
            <xdr:sp macro="" textlink="">
              <xdr:nvSpPr>
                <xdr:cNvPr id="110" name="Heptagon 109">
                  <a:extLst>
                    <a:ext uri="{FF2B5EF4-FFF2-40B4-BE49-F238E27FC236}">
                      <a16:creationId xmlns:a16="http://schemas.microsoft.com/office/drawing/2014/main" id="{75DB1B02-7B2F-4D3B-9F22-104527BB0DDF}"/>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11" name="TextBox 110">
                  <a:extLst>
                    <a:ext uri="{FF2B5EF4-FFF2-40B4-BE49-F238E27FC236}">
                      <a16:creationId xmlns:a16="http://schemas.microsoft.com/office/drawing/2014/main" id="{94ECC333-1F3C-40C1-B3DB-E9CABC207548}"/>
                    </a:ext>
                  </a:extLst>
                </xdr:cNvPr>
                <xdr:cNvSpPr txBox="1"/>
              </xdr:nvSpPr>
              <xdr:spPr>
                <a:xfrm>
                  <a:off x="5740527" y="9788530"/>
                  <a:ext cx="347194"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30</a:t>
                  </a:r>
                  <a:endParaRPr lang="en-US" sz="1100" b="1"/>
                </a:p>
              </xdr:txBody>
            </xdr:sp>
          </xdr:grpSp>
          <xdr:grpSp>
            <xdr:nvGrpSpPr>
              <xdr:cNvPr id="24" name="Group 23">
                <a:extLst>
                  <a:ext uri="{FF2B5EF4-FFF2-40B4-BE49-F238E27FC236}">
                    <a16:creationId xmlns:a16="http://schemas.microsoft.com/office/drawing/2014/main" id="{9835D2ED-30C3-4D28-9082-00E29A1061AD}"/>
                  </a:ext>
                </a:extLst>
              </xdr:cNvPr>
              <xdr:cNvGrpSpPr/>
            </xdr:nvGrpSpPr>
            <xdr:grpSpPr>
              <a:xfrm>
                <a:off x="6862373" y="5301787"/>
                <a:ext cx="331975" cy="277841"/>
                <a:chOff x="5740527" y="9785178"/>
                <a:chExt cx="347194" cy="279312"/>
              </a:xfrm>
            </xdr:grpSpPr>
            <xdr:sp macro="" textlink="">
              <xdr:nvSpPr>
                <xdr:cNvPr id="108" name="Heptagon 107">
                  <a:extLst>
                    <a:ext uri="{FF2B5EF4-FFF2-40B4-BE49-F238E27FC236}">
                      <a16:creationId xmlns:a16="http://schemas.microsoft.com/office/drawing/2014/main" id="{E24328E2-36DF-4FC3-9255-4AE6E051DBB2}"/>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9" name="TextBox 108">
                  <a:extLst>
                    <a:ext uri="{FF2B5EF4-FFF2-40B4-BE49-F238E27FC236}">
                      <a16:creationId xmlns:a16="http://schemas.microsoft.com/office/drawing/2014/main" id="{F5BB2C72-75C1-4A61-B3B6-E6A888BD3035}"/>
                    </a:ext>
                  </a:extLst>
                </xdr:cNvPr>
                <xdr:cNvSpPr txBox="1"/>
              </xdr:nvSpPr>
              <xdr:spPr>
                <a:xfrm>
                  <a:off x="5740527" y="9788530"/>
                  <a:ext cx="347194" cy="275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31</a:t>
                  </a:r>
                  <a:endParaRPr lang="en-US" sz="1100" b="1"/>
                </a:p>
              </xdr:txBody>
            </xdr:sp>
          </xdr:grpSp>
          <xdr:grpSp>
            <xdr:nvGrpSpPr>
              <xdr:cNvPr id="25" name="Group 24">
                <a:extLst>
                  <a:ext uri="{FF2B5EF4-FFF2-40B4-BE49-F238E27FC236}">
                    <a16:creationId xmlns:a16="http://schemas.microsoft.com/office/drawing/2014/main" id="{5BA44AA3-DEC5-478C-B5B7-AF95DE74D2FC}"/>
                  </a:ext>
                </a:extLst>
              </xdr:cNvPr>
              <xdr:cNvGrpSpPr/>
            </xdr:nvGrpSpPr>
            <xdr:grpSpPr>
              <a:xfrm>
                <a:off x="5256156" y="5637928"/>
                <a:ext cx="328166" cy="277886"/>
                <a:chOff x="5740527" y="9785178"/>
                <a:chExt cx="347194" cy="275385"/>
              </a:xfrm>
            </xdr:grpSpPr>
            <xdr:sp macro="" textlink="">
              <xdr:nvSpPr>
                <xdr:cNvPr id="106" name="Heptagon 105">
                  <a:extLst>
                    <a:ext uri="{FF2B5EF4-FFF2-40B4-BE49-F238E27FC236}">
                      <a16:creationId xmlns:a16="http://schemas.microsoft.com/office/drawing/2014/main" id="{D19597F2-7A50-46FF-BAAD-86A4BECB59D3}"/>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7" name="TextBox 106">
                  <a:extLst>
                    <a:ext uri="{FF2B5EF4-FFF2-40B4-BE49-F238E27FC236}">
                      <a16:creationId xmlns:a16="http://schemas.microsoft.com/office/drawing/2014/main" id="{20C6AD2C-4414-40B4-B9C1-D506F90D3CC1}"/>
                    </a:ext>
                  </a:extLst>
                </xdr:cNvPr>
                <xdr:cNvSpPr txBox="1"/>
              </xdr:nvSpPr>
              <xdr:spPr>
                <a:xfrm>
                  <a:off x="5740527" y="9788530"/>
                  <a:ext cx="347194"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32</a:t>
                  </a:r>
                  <a:endParaRPr lang="en-US" sz="1100" b="1"/>
                </a:p>
              </xdr:txBody>
            </xdr:sp>
          </xdr:grpSp>
          <xdr:grpSp>
            <xdr:nvGrpSpPr>
              <xdr:cNvPr id="26" name="Group 25">
                <a:extLst>
                  <a:ext uri="{FF2B5EF4-FFF2-40B4-BE49-F238E27FC236}">
                    <a16:creationId xmlns:a16="http://schemas.microsoft.com/office/drawing/2014/main" id="{94B3EA07-8F9A-49BA-8182-D800D04F4B7F}"/>
                  </a:ext>
                </a:extLst>
              </xdr:cNvPr>
              <xdr:cNvGrpSpPr/>
            </xdr:nvGrpSpPr>
            <xdr:grpSpPr>
              <a:xfrm>
                <a:off x="11569086" y="4954513"/>
                <a:ext cx="391167" cy="277962"/>
                <a:chOff x="5740527" y="9785178"/>
                <a:chExt cx="420056" cy="268968"/>
              </a:xfrm>
            </xdr:grpSpPr>
            <xdr:sp macro="" textlink="">
              <xdr:nvSpPr>
                <xdr:cNvPr id="104" name="Heptagon 103">
                  <a:extLst>
                    <a:ext uri="{FF2B5EF4-FFF2-40B4-BE49-F238E27FC236}">
                      <a16:creationId xmlns:a16="http://schemas.microsoft.com/office/drawing/2014/main" id="{A7E2EFD8-E446-44D7-9BA3-CF58A5373AC0}"/>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5" name="TextBox 104">
                  <a:extLst>
                    <a:ext uri="{FF2B5EF4-FFF2-40B4-BE49-F238E27FC236}">
                      <a16:creationId xmlns:a16="http://schemas.microsoft.com/office/drawing/2014/main" id="{5E563D6E-BE76-446E-AF0B-EA7F17A173C7}"/>
                    </a:ext>
                  </a:extLst>
                </xdr:cNvPr>
                <xdr:cNvSpPr txBox="1"/>
              </xdr:nvSpPr>
              <xdr:spPr>
                <a:xfrm>
                  <a:off x="5740527" y="9788530"/>
                  <a:ext cx="420056" cy="265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33</a:t>
                  </a:r>
                  <a:endParaRPr lang="en-US" sz="1100" b="1"/>
                </a:p>
              </xdr:txBody>
            </xdr:sp>
          </xdr:grpSp>
          <xdr:grpSp>
            <xdr:nvGrpSpPr>
              <xdr:cNvPr id="27" name="Group 26">
                <a:extLst>
                  <a:ext uri="{FF2B5EF4-FFF2-40B4-BE49-F238E27FC236}">
                    <a16:creationId xmlns:a16="http://schemas.microsoft.com/office/drawing/2014/main" id="{04C961D3-85E6-4945-8DB7-FDF8D7736FEE}"/>
                  </a:ext>
                </a:extLst>
              </xdr:cNvPr>
              <xdr:cNvGrpSpPr/>
            </xdr:nvGrpSpPr>
            <xdr:grpSpPr>
              <a:xfrm>
                <a:off x="9164371" y="5484340"/>
                <a:ext cx="403346" cy="277886"/>
                <a:chOff x="5740527" y="9785178"/>
                <a:chExt cx="433195" cy="275385"/>
              </a:xfrm>
            </xdr:grpSpPr>
            <xdr:sp macro="" textlink="">
              <xdr:nvSpPr>
                <xdr:cNvPr id="102" name="Heptagon 101">
                  <a:extLst>
                    <a:ext uri="{FF2B5EF4-FFF2-40B4-BE49-F238E27FC236}">
                      <a16:creationId xmlns:a16="http://schemas.microsoft.com/office/drawing/2014/main" id="{4B338CF4-92E9-4EE9-A1B9-C0FBF70220BF}"/>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3" name="TextBox 102">
                  <a:extLst>
                    <a:ext uri="{FF2B5EF4-FFF2-40B4-BE49-F238E27FC236}">
                      <a16:creationId xmlns:a16="http://schemas.microsoft.com/office/drawing/2014/main" id="{0778C38F-0628-45F1-B731-C18E56F23E59}"/>
                    </a:ext>
                  </a:extLst>
                </xdr:cNvPr>
                <xdr:cNvSpPr txBox="1"/>
              </xdr:nvSpPr>
              <xdr:spPr>
                <a:xfrm>
                  <a:off x="5740527" y="9788530"/>
                  <a:ext cx="433195"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28</a:t>
                  </a:r>
                  <a:endParaRPr lang="en-US" sz="1100" b="1"/>
                </a:p>
              </xdr:txBody>
            </xdr:sp>
          </xdr:grpSp>
          <xdr:grpSp>
            <xdr:nvGrpSpPr>
              <xdr:cNvPr id="28" name="Group 27">
                <a:extLst>
                  <a:ext uri="{FF2B5EF4-FFF2-40B4-BE49-F238E27FC236}">
                    <a16:creationId xmlns:a16="http://schemas.microsoft.com/office/drawing/2014/main" id="{D35DE88C-8865-4F92-8B2E-5B8CBD8A7E83}"/>
                  </a:ext>
                </a:extLst>
              </xdr:cNvPr>
              <xdr:cNvGrpSpPr/>
            </xdr:nvGrpSpPr>
            <xdr:grpSpPr>
              <a:xfrm>
                <a:off x="10799801" y="4193580"/>
                <a:ext cx="372236" cy="274768"/>
                <a:chOff x="5730937" y="9779028"/>
                <a:chExt cx="398262" cy="275959"/>
              </a:xfrm>
            </xdr:grpSpPr>
            <xdr:sp macro="" textlink="">
              <xdr:nvSpPr>
                <xdr:cNvPr id="100" name="Heptagon 99">
                  <a:extLst>
                    <a:ext uri="{FF2B5EF4-FFF2-40B4-BE49-F238E27FC236}">
                      <a16:creationId xmlns:a16="http://schemas.microsoft.com/office/drawing/2014/main" id="{51E14229-7137-4E2B-8518-9960C8F7247C}"/>
                    </a:ext>
                  </a:extLst>
                </xdr:cNvPr>
                <xdr:cNvSpPr/>
              </xdr:nvSpPr>
              <xdr:spPr>
                <a:xfrm>
                  <a:off x="5773066" y="9785178"/>
                  <a:ext cx="256803" cy="252810"/>
                </a:xfrm>
                <a:prstGeom prst="heptagon">
                  <a:avLst/>
                </a:prstGeom>
                <a:solidFill>
                  <a:schemeClr val="accent4">
                    <a:lumMod val="60000"/>
                    <a:lumOff val="40000"/>
                  </a:schemeClr>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1" name="TextBox 100">
                  <a:extLst>
                    <a:ext uri="{FF2B5EF4-FFF2-40B4-BE49-F238E27FC236}">
                      <a16:creationId xmlns:a16="http://schemas.microsoft.com/office/drawing/2014/main" id="{A25F5753-6D71-4B0B-BD9B-DED38600FA2B}"/>
                    </a:ext>
                  </a:extLst>
                </xdr:cNvPr>
                <xdr:cNvSpPr txBox="1"/>
              </xdr:nvSpPr>
              <xdr:spPr>
                <a:xfrm>
                  <a:off x="5730937" y="9779028"/>
                  <a:ext cx="398262" cy="275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35</a:t>
                  </a:r>
                  <a:endParaRPr lang="en-US" sz="1100" b="1"/>
                </a:p>
              </xdr:txBody>
            </xdr:sp>
          </xdr:grpSp>
          <xdr:grpSp>
            <xdr:nvGrpSpPr>
              <xdr:cNvPr id="29" name="Group 28">
                <a:extLst>
                  <a:ext uri="{FF2B5EF4-FFF2-40B4-BE49-F238E27FC236}">
                    <a16:creationId xmlns:a16="http://schemas.microsoft.com/office/drawing/2014/main" id="{FA394FC3-BC20-40CF-BE2E-F34BAD5F19F4}"/>
                  </a:ext>
                </a:extLst>
              </xdr:cNvPr>
              <xdr:cNvGrpSpPr/>
            </xdr:nvGrpSpPr>
            <xdr:grpSpPr>
              <a:xfrm>
                <a:off x="10632113" y="4130752"/>
                <a:ext cx="328133" cy="260966"/>
                <a:chOff x="5738592" y="9777444"/>
                <a:chExt cx="357422" cy="275254"/>
              </a:xfrm>
            </xdr:grpSpPr>
            <xdr:sp macro="" textlink="">
              <xdr:nvSpPr>
                <xdr:cNvPr id="98" name="Heptagon 97">
                  <a:extLst>
                    <a:ext uri="{FF2B5EF4-FFF2-40B4-BE49-F238E27FC236}">
                      <a16:creationId xmlns:a16="http://schemas.microsoft.com/office/drawing/2014/main" id="{A36E588B-6534-4368-AF31-2F0B1AA66CFE}"/>
                    </a:ext>
                  </a:extLst>
                </xdr:cNvPr>
                <xdr:cNvSpPr/>
              </xdr:nvSpPr>
              <xdr:spPr>
                <a:xfrm>
                  <a:off x="5773066" y="9785178"/>
                  <a:ext cx="256803" cy="252810"/>
                </a:xfrm>
                <a:prstGeom prst="heptagon">
                  <a:avLst/>
                </a:prstGeom>
                <a:solidFill>
                  <a:schemeClr val="accent4">
                    <a:lumMod val="60000"/>
                    <a:lumOff val="40000"/>
                  </a:schemeClr>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9" name="TextBox 98">
                  <a:extLst>
                    <a:ext uri="{FF2B5EF4-FFF2-40B4-BE49-F238E27FC236}">
                      <a16:creationId xmlns:a16="http://schemas.microsoft.com/office/drawing/2014/main" id="{9B930B19-AAFF-4262-9689-7AED987B26E5}"/>
                    </a:ext>
                  </a:extLst>
                </xdr:cNvPr>
                <xdr:cNvSpPr txBox="1"/>
              </xdr:nvSpPr>
              <xdr:spPr>
                <a:xfrm>
                  <a:off x="5738592" y="9777444"/>
                  <a:ext cx="357422" cy="27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11</a:t>
                  </a:r>
                  <a:endParaRPr lang="en-US" sz="1000" b="1"/>
                </a:p>
              </xdr:txBody>
            </xdr:sp>
          </xdr:grpSp>
          <xdr:grpSp>
            <xdr:nvGrpSpPr>
              <xdr:cNvPr id="30" name="Group 29">
                <a:extLst>
                  <a:ext uri="{FF2B5EF4-FFF2-40B4-BE49-F238E27FC236}">
                    <a16:creationId xmlns:a16="http://schemas.microsoft.com/office/drawing/2014/main" id="{CACF13BE-0AA1-416F-8978-0D47C1AE12F8}"/>
                  </a:ext>
                </a:extLst>
              </xdr:cNvPr>
              <xdr:cNvGrpSpPr/>
            </xdr:nvGrpSpPr>
            <xdr:grpSpPr>
              <a:xfrm>
                <a:off x="14279544" y="5646735"/>
                <a:ext cx="419717" cy="274086"/>
                <a:chOff x="5740526" y="9785178"/>
                <a:chExt cx="449084" cy="272064"/>
              </a:xfrm>
            </xdr:grpSpPr>
            <xdr:sp macro="" textlink="">
              <xdr:nvSpPr>
                <xdr:cNvPr id="96" name="Heptagon 95">
                  <a:extLst>
                    <a:ext uri="{FF2B5EF4-FFF2-40B4-BE49-F238E27FC236}">
                      <a16:creationId xmlns:a16="http://schemas.microsoft.com/office/drawing/2014/main" id="{23B927B2-2379-4151-B86B-CCC351FFF679}"/>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7" name="TextBox 96">
                  <a:extLst>
                    <a:ext uri="{FF2B5EF4-FFF2-40B4-BE49-F238E27FC236}">
                      <a16:creationId xmlns:a16="http://schemas.microsoft.com/office/drawing/2014/main" id="{C8637575-1545-40A2-92F4-640B63667E2E}"/>
                    </a:ext>
                  </a:extLst>
                </xdr:cNvPr>
                <xdr:cNvSpPr txBox="1"/>
              </xdr:nvSpPr>
              <xdr:spPr>
                <a:xfrm>
                  <a:off x="5740526" y="9788530"/>
                  <a:ext cx="449084" cy="26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36</a:t>
                  </a:r>
                  <a:endParaRPr lang="en-US" sz="1100" b="1"/>
                </a:p>
              </xdr:txBody>
            </xdr:sp>
          </xdr:grpSp>
          <xdr:grpSp>
            <xdr:nvGrpSpPr>
              <xdr:cNvPr id="31" name="Group 30">
                <a:extLst>
                  <a:ext uri="{FF2B5EF4-FFF2-40B4-BE49-F238E27FC236}">
                    <a16:creationId xmlns:a16="http://schemas.microsoft.com/office/drawing/2014/main" id="{9BA4026C-2205-4D53-B4CB-FD6DC728930F}"/>
                  </a:ext>
                </a:extLst>
              </xdr:cNvPr>
              <xdr:cNvGrpSpPr/>
            </xdr:nvGrpSpPr>
            <xdr:grpSpPr>
              <a:xfrm>
                <a:off x="10021652" y="4448430"/>
                <a:ext cx="328166" cy="274087"/>
                <a:chOff x="5740527" y="9785178"/>
                <a:chExt cx="347194" cy="283366"/>
              </a:xfrm>
            </xdr:grpSpPr>
            <xdr:sp macro="" textlink="">
              <xdr:nvSpPr>
                <xdr:cNvPr id="94" name="Heptagon 93">
                  <a:extLst>
                    <a:ext uri="{FF2B5EF4-FFF2-40B4-BE49-F238E27FC236}">
                      <a16:creationId xmlns:a16="http://schemas.microsoft.com/office/drawing/2014/main" id="{F8120E74-FBE0-4BD7-845C-271698A96789}"/>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5" name="TextBox 94">
                  <a:extLst>
                    <a:ext uri="{FF2B5EF4-FFF2-40B4-BE49-F238E27FC236}">
                      <a16:creationId xmlns:a16="http://schemas.microsoft.com/office/drawing/2014/main" id="{ECE06D87-78B4-4453-BB18-7B590275ADD3}"/>
                    </a:ext>
                  </a:extLst>
                </xdr:cNvPr>
                <xdr:cNvSpPr txBox="1"/>
              </xdr:nvSpPr>
              <xdr:spPr>
                <a:xfrm>
                  <a:off x="5740527" y="9788530"/>
                  <a:ext cx="347194" cy="2800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37</a:t>
                  </a:r>
                  <a:endParaRPr lang="en-US" sz="1100" b="1"/>
                </a:p>
              </xdr:txBody>
            </xdr:sp>
          </xdr:grpSp>
          <xdr:grpSp>
            <xdr:nvGrpSpPr>
              <xdr:cNvPr id="32" name="Group 31">
                <a:extLst>
                  <a:ext uri="{FF2B5EF4-FFF2-40B4-BE49-F238E27FC236}">
                    <a16:creationId xmlns:a16="http://schemas.microsoft.com/office/drawing/2014/main" id="{0BA4F9D4-63C6-40F5-B1CB-D29C3C2BED74}"/>
                  </a:ext>
                </a:extLst>
              </xdr:cNvPr>
              <xdr:cNvGrpSpPr/>
            </xdr:nvGrpSpPr>
            <xdr:grpSpPr>
              <a:xfrm>
                <a:off x="11318179" y="5286766"/>
                <a:ext cx="327440" cy="275493"/>
                <a:chOff x="5740527" y="9785178"/>
                <a:chExt cx="347194" cy="270243"/>
              </a:xfrm>
            </xdr:grpSpPr>
            <xdr:sp macro="" textlink="">
              <xdr:nvSpPr>
                <xdr:cNvPr id="92" name="Heptagon 91">
                  <a:extLst>
                    <a:ext uri="{FF2B5EF4-FFF2-40B4-BE49-F238E27FC236}">
                      <a16:creationId xmlns:a16="http://schemas.microsoft.com/office/drawing/2014/main" id="{5C8740AB-469A-4814-947E-9BB9ADFCC12D}"/>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3" name="TextBox 92">
                  <a:extLst>
                    <a:ext uri="{FF2B5EF4-FFF2-40B4-BE49-F238E27FC236}">
                      <a16:creationId xmlns:a16="http://schemas.microsoft.com/office/drawing/2014/main" id="{8D7D9818-F540-4D78-9EC6-FB72BCB67FD7}"/>
                    </a:ext>
                  </a:extLst>
                </xdr:cNvPr>
                <xdr:cNvSpPr txBox="1"/>
              </xdr:nvSpPr>
              <xdr:spPr>
                <a:xfrm>
                  <a:off x="5740527" y="9788530"/>
                  <a:ext cx="347194" cy="266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38</a:t>
                  </a:r>
                  <a:endParaRPr lang="en-US" sz="1100" b="1"/>
                </a:p>
              </xdr:txBody>
            </xdr:sp>
          </xdr:grpSp>
          <xdr:grpSp>
            <xdr:nvGrpSpPr>
              <xdr:cNvPr id="33" name="Group 32">
                <a:extLst>
                  <a:ext uri="{FF2B5EF4-FFF2-40B4-BE49-F238E27FC236}">
                    <a16:creationId xmlns:a16="http://schemas.microsoft.com/office/drawing/2014/main" id="{EED47F04-13B3-4DDE-AD47-B086ACC43005}"/>
                  </a:ext>
                </a:extLst>
              </xdr:cNvPr>
              <xdr:cNvGrpSpPr/>
            </xdr:nvGrpSpPr>
            <xdr:grpSpPr>
              <a:xfrm>
                <a:off x="13797616" y="5430306"/>
                <a:ext cx="329980" cy="273953"/>
                <a:chOff x="5740527" y="9785178"/>
                <a:chExt cx="347194" cy="283227"/>
              </a:xfrm>
            </xdr:grpSpPr>
            <xdr:sp macro="" textlink="">
              <xdr:nvSpPr>
                <xdr:cNvPr id="90" name="Heptagon 89">
                  <a:extLst>
                    <a:ext uri="{FF2B5EF4-FFF2-40B4-BE49-F238E27FC236}">
                      <a16:creationId xmlns:a16="http://schemas.microsoft.com/office/drawing/2014/main" id="{3AAE07D6-6E94-4922-AB6C-82A2AF49FB61}"/>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1" name="TextBox 90">
                  <a:extLst>
                    <a:ext uri="{FF2B5EF4-FFF2-40B4-BE49-F238E27FC236}">
                      <a16:creationId xmlns:a16="http://schemas.microsoft.com/office/drawing/2014/main" id="{93DFFE06-CC35-4915-BE0C-34AF51C5971C}"/>
                    </a:ext>
                  </a:extLst>
                </xdr:cNvPr>
                <xdr:cNvSpPr txBox="1"/>
              </xdr:nvSpPr>
              <xdr:spPr>
                <a:xfrm>
                  <a:off x="5740527" y="9788530"/>
                  <a:ext cx="347194" cy="27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39</a:t>
                  </a:r>
                  <a:endParaRPr lang="en-US" sz="1100" b="1"/>
                </a:p>
              </xdr:txBody>
            </xdr:sp>
          </xdr:grpSp>
          <xdr:grpSp>
            <xdr:nvGrpSpPr>
              <xdr:cNvPr id="34" name="Group 33">
                <a:extLst>
                  <a:ext uri="{FF2B5EF4-FFF2-40B4-BE49-F238E27FC236}">
                    <a16:creationId xmlns:a16="http://schemas.microsoft.com/office/drawing/2014/main" id="{7BCE0DAA-D10F-4500-9F18-D0831577B63E}"/>
                  </a:ext>
                </a:extLst>
              </xdr:cNvPr>
              <xdr:cNvGrpSpPr/>
            </xdr:nvGrpSpPr>
            <xdr:grpSpPr>
              <a:xfrm>
                <a:off x="9318135" y="4544175"/>
                <a:ext cx="385622" cy="277962"/>
                <a:chOff x="5740527" y="9785178"/>
                <a:chExt cx="416030" cy="268967"/>
              </a:xfrm>
            </xdr:grpSpPr>
            <xdr:sp macro="" textlink="">
              <xdr:nvSpPr>
                <xdr:cNvPr id="88" name="Heptagon 87">
                  <a:extLst>
                    <a:ext uri="{FF2B5EF4-FFF2-40B4-BE49-F238E27FC236}">
                      <a16:creationId xmlns:a16="http://schemas.microsoft.com/office/drawing/2014/main" id="{6C34FE52-68C3-4D98-865B-DCAABF87C0A2}"/>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89" name="TextBox 88">
                  <a:extLst>
                    <a:ext uri="{FF2B5EF4-FFF2-40B4-BE49-F238E27FC236}">
                      <a16:creationId xmlns:a16="http://schemas.microsoft.com/office/drawing/2014/main" id="{4CA4B66B-2D28-4B7F-B525-D0756DBFF1AE}"/>
                    </a:ext>
                  </a:extLst>
                </xdr:cNvPr>
                <xdr:cNvSpPr txBox="1"/>
              </xdr:nvSpPr>
              <xdr:spPr>
                <a:xfrm>
                  <a:off x="5740527" y="9788530"/>
                  <a:ext cx="416030" cy="2656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40</a:t>
                  </a:r>
                  <a:endParaRPr lang="en-US" sz="1100" b="1"/>
                </a:p>
              </xdr:txBody>
            </xdr:sp>
          </xdr:grpSp>
          <xdr:grpSp>
            <xdr:nvGrpSpPr>
              <xdr:cNvPr id="35" name="Group 34">
                <a:extLst>
                  <a:ext uri="{FF2B5EF4-FFF2-40B4-BE49-F238E27FC236}">
                    <a16:creationId xmlns:a16="http://schemas.microsoft.com/office/drawing/2014/main" id="{4F9067EC-08D1-4E35-851E-E362CE761AA0}"/>
                  </a:ext>
                </a:extLst>
              </xdr:cNvPr>
              <xdr:cNvGrpSpPr/>
            </xdr:nvGrpSpPr>
            <xdr:grpSpPr>
              <a:xfrm>
                <a:off x="11022580" y="5228817"/>
                <a:ext cx="328166" cy="450402"/>
                <a:chOff x="5740527" y="9785178"/>
                <a:chExt cx="347194" cy="465879"/>
              </a:xfrm>
            </xdr:grpSpPr>
            <xdr:sp macro="" textlink="">
              <xdr:nvSpPr>
                <xdr:cNvPr id="86" name="Heptagon 85">
                  <a:extLst>
                    <a:ext uri="{FF2B5EF4-FFF2-40B4-BE49-F238E27FC236}">
                      <a16:creationId xmlns:a16="http://schemas.microsoft.com/office/drawing/2014/main" id="{91D1E960-620C-49B6-A640-5A402B2FCF78}"/>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87" name="TextBox 86">
                  <a:extLst>
                    <a:ext uri="{FF2B5EF4-FFF2-40B4-BE49-F238E27FC236}">
                      <a16:creationId xmlns:a16="http://schemas.microsoft.com/office/drawing/2014/main" id="{E5B628CC-1FC0-401C-B1C6-73686835F1DA}"/>
                    </a:ext>
                  </a:extLst>
                </xdr:cNvPr>
                <xdr:cNvSpPr txBox="1"/>
              </xdr:nvSpPr>
              <xdr:spPr>
                <a:xfrm>
                  <a:off x="5740527" y="9788530"/>
                  <a:ext cx="347194" cy="462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41</a:t>
                  </a:r>
                </a:p>
                <a:p>
                  <a:endParaRPr lang="en-US" sz="1100" b="1"/>
                </a:p>
              </xdr:txBody>
            </xdr:sp>
          </xdr:grpSp>
          <xdr:grpSp>
            <xdr:nvGrpSpPr>
              <xdr:cNvPr id="36" name="Group 35">
                <a:extLst>
                  <a:ext uri="{FF2B5EF4-FFF2-40B4-BE49-F238E27FC236}">
                    <a16:creationId xmlns:a16="http://schemas.microsoft.com/office/drawing/2014/main" id="{618D6989-FCCD-42A1-A0F8-D883083428EF}"/>
                  </a:ext>
                </a:extLst>
              </xdr:cNvPr>
              <xdr:cNvGrpSpPr/>
            </xdr:nvGrpSpPr>
            <xdr:grpSpPr>
              <a:xfrm>
                <a:off x="8082922" y="5743653"/>
                <a:ext cx="329436" cy="273953"/>
                <a:chOff x="5740527" y="9785178"/>
                <a:chExt cx="347194" cy="283227"/>
              </a:xfrm>
            </xdr:grpSpPr>
            <xdr:sp macro="" textlink="">
              <xdr:nvSpPr>
                <xdr:cNvPr id="84" name="Heptagon 83">
                  <a:extLst>
                    <a:ext uri="{FF2B5EF4-FFF2-40B4-BE49-F238E27FC236}">
                      <a16:creationId xmlns:a16="http://schemas.microsoft.com/office/drawing/2014/main" id="{B200C8FC-2BD6-4A10-B653-3559A2E66FFC}"/>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85" name="TextBox 84">
                  <a:extLst>
                    <a:ext uri="{FF2B5EF4-FFF2-40B4-BE49-F238E27FC236}">
                      <a16:creationId xmlns:a16="http://schemas.microsoft.com/office/drawing/2014/main" id="{1796C365-A045-428F-B1C8-6841F5945183}"/>
                    </a:ext>
                  </a:extLst>
                </xdr:cNvPr>
                <xdr:cNvSpPr txBox="1"/>
              </xdr:nvSpPr>
              <xdr:spPr>
                <a:xfrm>
                  <a:off x="5740527" y="9788530"/>
                  <a:ext cx="347194" cy="27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42</a:t>
                  </a:r>
                  <a:endParaRPr lang="en-US" sz="1100" b="1"/>
                </a:p>
              </xdr:txBody>
            </xdr:sp>
          </xdr:grpSp>
          <xdr:grpSp>
            <xdr:nvGrpSpPr>
              <xdr:cNvPr id="37" name="Group 36">
                <a:extLst>
                  <a:ext uri="{FF2B5EF4-FFF2-40B4-BE49-F238E27FC236}">
                    <a16:creationId xmlns:a16="http://schemas.microsoft.com/office/drawing/2014/main" id="{4A963B96-3543-4C5A-9261-C6EEA961E630}"/>
                  </a:ext>
                </a:extLst>
              </xdr:cNvPr>
              <xdr:cNvGrpSpPr/>
            </xdr:nvGrpSpPr>
            <xdr:grpSpPr>
              <a:xfrm>
                <a:off x="9030308" y="5637926"/>
                <a:ext cx="329980" cy="277886"/>
                <a:chOff x="5740527" y="9785178"/>
                <a:chExt cx="347194" cy="275385"/>
              </a:xfrm>
            </xdr:grpSpPr>
            <xdr:sp macro="" textlink="">
              <xdr:nvSpPr>
                <xdr:cNvPr id="82" name="Heptagon 81">
                  <a:extLst>
                    <a:ext uri="{FF2B5EF4-FFF2-40B4-BE49-F238E27FC236}">
                      <a16:creationId xmlns:a16="http://schemas.microsoft.com/office/drawing/2014/main" id="{B0ECC680-25CC-468F-9C3D-76E5F9AEE848}"/>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83" name="TextBox 82">
                  <a:extLst>
                    <a:ext uri="{FF2B5EF4-FFF2-40B4-BE49-F238E27FC236}">
                      <a16:creationId xmlns:a16="http://schemas.microsoft.com/office/drawing/2014/main" id="{F9225469-4ADC-4BC7-A4DB-92E0908FEF1F}"/>
                    </a:ext>
                  </a:extLst>
                </xdr:cNvPr>
                <xdr:cNvSpPr txBox="1"/>
              </xdr:nvSpPr>
              <xdr:spPr>
                <a:xfrm>
                  <a:off x="5740527" y="9788530"/>
                  <a:ext cx="347194"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43</a:t>
                  </a:r>
                  <a:endParaRPr lang="en-US" sz="1100" b="1"/>
                </a:p>
              </xdr:txBody>
            </xdr:sp>
          </xdr:grpSp>
          <xdr:grpSp>
            <xdr:nvGrpSpPr>
              <xdr:cNvPr id="38" name="Group 37">
                <a:extLst>
                  <a:ext uri="{FF2B5EF4-FFF2-40B4-BE49-F238E27FC236}">
                    <a16:creationId xmlns:a16="http://schemas.microsoft.com/office/drawing/2014/main" id="{9BD7702A-EB56-4E75-B5A9-BD67CE81824B}"/>
                  </a:ext>
                </a:extLst>
              </xdr:cNvPr>
              <xdr:cNvGrpSpPr/>
            </xdr:nvGrpSpPr>
            <xdr:grpSpPr>
              <a:xfrm>
                <a:off x="11198787" y="2526343"/>
                <a:ext cx="330705" cy="277841"/>
                <a:chOff x="5740527" y="9785178"/>
                <a:chExt cx="347194" cy="279312"/>
              </a:xfrm>
            </xdr:grpSpPr>
            <xdr:sp macro="" textlink="">
              <xdr:nvSpPr>
                <xdr:cNvPr id="80" name="Heptagon 79">
                  <a:extLst>
                    <a:ext uri="{FF2B5EF4-FFF2-40B4-BE49-F238E27FC236}">
                      <a16:creationId xmlns:a16="http://schemas.microsoft.com/office/drawing/2014/main" id="{65E7CA19-8577-4D15-A122-46E1FD762329}"/>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81" name="TextBox 80">
                  <a:extLst>
                    <a:ext uri="{FF2B5EF4-FFF2-40B4-BE49-F238E27FC236}">
                      <a16:creationId xmlns:a16="http://schemas.microsoft.com/office/drawing/2014/main" id="{7E99A23F-4ADF-45B4-B92F-85174695AEE8}"/>
                    </a:ext>
                  </a:extLst>
                </xdr:cNvPr>
                <xdr:cNvSpPr txBox="1"/>
              </xdr:nvSpPr>
              <xdr:spPr>
                <a:xfrm>
                  <a:off x="5740527" y="9788530"/>
                  <a:ext cx="347194" cy="275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44</a:t>
                  </a:r>
                  <a:endParaRPr lang="en-US" sz="1100" b="1"/>
                </a:p>
              </xdr:txBody>
            </xdr:sp>
          </xdr:grpSp>
          <xdr:grpSp>
            <xdr:nvGrpSpPr>
              <xdr:cNvPr id="39" name="Group 38">
                <a:extLst>
                  <a:ext uri="{FF2B5EF4-FFF2-40B4-BE49-F238E27FC236}">
                    <a16:creationId xmlns:a16="http://schemas.microsoft.com/office/drawing/2014/main" id="{2186A0E8-70E2-450F-A080-CE609B2B6D3A}"/>
                  </a:ext>
                </a:extLst>
              </xdr:cNvPr>
              <xdr:cNvGrpSpPr/>
            </xdr:nvGrpSpPr>
            <xdr:grpSpPr>
              <a:xfrm>
                <a:off x="8174832" y="5204952"/>
                <a:ext cx="411552" cy="274087"/>
                <a:chOff x="5740526" y="9785178"/>
                <a:chExt cx="442048" cy="283367"/>
              </a:xfrm>
            </xdr:grpSpPr>
            <xdr:sp macro="" textlink="">
              <xdr:nvSpPr>
                <xdr:cNvPr id="78" name="Heptagon 77">
                  <a:extLst>
                    <a:ext uri="{FF2B5EF4-FFF2-40B4-BE49-F238E27FC236}">
                      <a16:creationId xmlns:a16="http://schemas.microsoft.com/office/drawing/2014/main" id="{67B619EB-97F7-429F-8CAB-008F63872033}"/>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79" name="TextBox 78">
                  <a:extLst>
                    <a:ext uri="{FF2B5EF4-FFF2-40B4-BE49-F238E27FC236}">
                      <a16:creationId xmlns:a16="http://schemas.microsoft.com/office/drawing/2014/main" id="{C02656AD-D89A-42AA-96CA-2BB8A545121B}"/>
                    </a:ext>
                  </a:extLst>
                </xdr:cNvPr>
                <xdr:cNvSpPr txBox="1"/>
              </xdr:nvSpPr>
              <xdr:spPr>
                <a:xfrm>
                  <a:off x="5740526" y="9788530"/>
                  <a:ext cx="442048" cy="28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45</a:t>
                  </a:r>
                  <a:endParaRPr lang="en-US" sz="1100" b="1"/>
                </a:p>
              </xdr:txBody>
            </xdr:sp>
          </xdr:grpSp>
          <xdr:grpSp>
            <xdr:nvGrpSpPr>
              <xdr:cNvPr id="40" name="Group 39">
                <a:extLst>
                  <a:ext uri="{FF2B5EF4-FFF2-40B4-BE49-F238E27FC236}">
                    <a16:creationId xmlns:a16="http://schemas.microsoft.com/office/drawing/2014/main" id="{7363B52A-A086-4AA0-BA29-B9092F0FB43A}"/>
                  </a:ext>
                </a:extLst>
              </xdr:cNvPr>
              <xdr:cNvGrpSpPr/>
            </xdr:nvGrpSpPr>
            <xdr:grpSpPr>
              <a:xfrm>
                <a:off x="8420534" y="5581442"/>
                <a:ext cx="241374" cy="263435"/>
                <a:chOff x="5757952" y="9777550"/>
                <a:chExt cx="271917" cy="274046"/>
              </a:xfrm>
            </xdr:grpSpPr>
            <xdr:sp macro="" textlink="">
              <xdr:nvSpPr>
                <xdr:cNvPr id="76" name="Heptagon 75">
                  <a:extLst>
                    <a:ext uri="{FF2B5EF4-FFF2-40B4-BE49-F238E27FC236}">
                      <a16:creationId xmlns:a16="http://schemas.microsoft.com/office/drawing/2014/main" id="{505607EF-0D1A-4A84-AC5E-1FAE7B9F88B9}"/>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77" name="TextBox 76">
                  <a:extLst>
                    <a:ext uri="{FF2B5EF4-FFF2-40B4-BE49-F238E27FC236}">
                      <a16:creationId xmlns:a16="http://schemas.microsoft.com/office/drawing/2014/main" id="{507A29F8-CD61-4F07-958C-975955E27895}"/>
                    </a:ext>
                  </a:extLst>
                </xdr:cNvPr>
                <xdr:cNvSpPr txBox="1"/>
              </xdr:nvSpPr>
              <xdr:spPr>
                <a:xfrm>
                  <a:off x="5757952" y="9777550"/>
                  <a:ext cx="252668" cy="274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5</a:t>
                  </a:r>
                  <a:endParaRPr lang="en-US" sz="1000" b="1"/>
                </a:p>
              </xdr:txBody>
            </xdr:sp>
          </xdr:grpSp>
          <xdr:grpSp>
            <xdr:nvGrpSpPr>
              <xdr:cNvPr id="41" name="Group 40">
                <a:extLst>
                  <a:ext uri="{FF2B5EF4-FFF2-40B4-BE49-F238E27FC236}">
                    <a16:creationId xmlns:a16="http://schemas.microsoft.com/office/drawing/2014/main" id="{4FFFEA5C-4728-4D66-96AF-698B5C8AB19F}"/>
                  </a:ext>
                </a:extLst>
              </xdr:cNvPr>
              <xdr:cNvGrpSpPr/>
            </xdr:nvGrpSpPr>
            <xdr:grpSpPr>
              <a:xfrm>
                <a:off x="8581068" y="5521400"/>
                <a:ext cx="252258" cy="278420"/>
                <a:chOff x="5757952" y="9777550"/>
                <a:chExt cx="271917" cy="276781"/>
              </a:xfrm>
            </xdr:grpSpPr>
            <xdr:sp macro="" textlink="">
              <xdr:nvSpPr>
                <xdr:cNvPr id="74" name="Heptagon 73">
                  <a:extLst>
                    <a:ext uri="{FF2B5EF4-FFF2-40B4-BE49-F238E27FC236}">
                      <a16:creationId xmlns:a16="http://schemas.microsoft.com/office/drawing/2014/main" id="{3694BC27-922F-46E0-ACAC-E8A92BC8C9B3}"/>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75" name="TextBox 74">
                  <a:extLst>
                    <a:ext uri="{FF2B5EF4-FFF2-40B4-BE49-F238E27FC236}">
                      <a16:creationId xmlns:a16="http://schemas.microsoft.com/office/drawing/2014/main" id="{7E192116-9E97-4D18-B921-2F3E0DE0D4DE}"/>
                    </a:ext>
                  </a:extLst>
                </xdr:cNvPr>
                <xdr:cNvSpPr txBox="1"/>
              </xdr:nvSpPr>
              <xdr:spPr>
                <a:xfrm>
                  <a:off x="5757952" y="9777550"/>
                  <a:ext cx="252668" cy="27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6</a:t>
                  </a:r>
                  <a:endParaRPr lang="en-US" sz="1000" b="1"/>
                </a:p>
              </xdr:txBody>
            </xdr:sp>
          </xdr:grpSp>
          <xdr:grpSp>
            <xdr:nvGrpSpPr>
              <xdr:cNvPr id="42" name="Group 41">
                <a:extLst>
                  <a:ext uri="{FF2B5EF4-FFF2-40B4-BE49-F238E27FC236}">
                    <a16:creationId xmlns:a16="http://schemas.microsoft.com/office/drawing/2014/main" id="{091265A1-591C-4EDA-AAC0-0D312E7F9744}"/>
                  </a:ext>
                </a:extLst>
              </xdr:cNvPr>
              <xdr:cNvGrpSpPr/>
            </xdr:nvGrpSpPr>
            <xdr:grpSpPr>
              <a:xfrm>
                <a:off x="5696952" y="5967096"/>
                <a:ext cx="250988" cy="263435"/>
                <a:chOff x="5757952" y="9777550"/>
                <a:chExt cx="271917" cy="276781"/>
              </a:xfrm>
            </xdr:grpSpPr>
            <xdr:sp macro="" textlink="">
              <xdr:nvSpPr>
                <xdr:cNvPr id="72" name="Heptagon 71">
                  <a:extLst>
                    <a:ext uri="{FF2B5EF4-FFF2-40B4-BE49-F238E27FC236}">
                      <a16:creationId xmlns:a16="http://schemas.microsoft.com/office/drawing/2014/main" id="{0C3B7822-3B5F-4620-96A8-C2705D1E90B0}"/>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73" name="TextBox 72">
                  <a:extLst>
                    <a:ext uri="{FF2B5EF4-FFF2-40B4-BE49-F238E27FC236}">
                      <a16:creationId xmlns:a16="http://schemas.microsoft.com/office/drawing/2014/main" id="{8AEF7D7B-C0A5-4110-ACF9-C01885AB8BDA}"/>
                    </a:ext>
                  </a:extLst>
                </xdr:cNvPr>
                <xdr:cNvSpPr txBox="1"/>
              </xdr:nvSpPr>
              <xdr:spPr>
                <a:xfrm>
                  <a:off x="5757952" y="9777550"/>
                  <a:ext cx="252668" cy="27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7</a:t>
                  </a:r>
                  <a:endParaRPr lang="en-US" sz="1000" b="1"/>
                </a:p>
              </xdr:txBody>
            </xdr:sp>
          </xdr:grpSp>
          <xdr:grpSp>
            <xdr:nvGrpSpPr>
              <xdr:cNvPr id="43" name="Group 42">
                <a:extLst>
                  <a:ext uri="{FF2B5EF4-FFF2-40B4-BE49-F238E27FC236}">
                    <a16:creationId xmlns:a16="http://schemas.microsoft.com/office/drawing/2014/main" id="{9F92B273-680F-4DAE-A52B-E4A1448A0CD9}"/>
                  </a:ext>
                </a:extLst>
              </xdr:cNvPr>
              <xdr:cNvGrpSpPr/>
            </xdr:nvGrpSpPr>
            <xdr:grpSpPr>
              <a:xfrm>
                <a:off x="5840608" y="5944410"/>
                <a:ext cx="342707" cy="258495"/>
                <a:chOff x="5738338" y="9785178"/>
                <a:chExt cx="367943" cy="261243"/>
              </a:xfrm>
            </xdr:grpSpPr>
            <xdr:sp macro="" textlink="">
              <xdr:nvSpPr>
                <xdr:cNvPr id="70" name="Heptagon 69">
                  <a:extLst>
                    <a:ext uri="{FF2B5EF4-FFF2-40B4-BE49-F238E27FC236}">
                      <a16:creationId xmlns:a16="http://schemas.microsoft.com/office/drawing/2014/main" id="{4FCA3A0B-9D22-4655-8426-D4F58173E8CA}"/>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71" name="TextBox 70">
                  <a:extLst>
                    <a:ext uri="{FF2B5EF4-FFF2-40B4-BE49-F238E27FC236}">
                      <a16:creationId xmlns:a16="http://schemas.microsoft.com/office/drawing/2014/main" id="{D3C7967F-C548-4836-8C37-48AFFCDE4037}"/>
                    </a:ext>
                  </a:extLst>
                </xdr:cNvPr>
                <xdr:cNvSpPr txBox="1"/>
              </xdr:nvSpPr>
              <xdr:spPr>
                <a:xfrm>
                  <a:off x="5738338" y="9787368"/>
                  <a:ext cx="367943" cy="2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19</a:t>
                  </a:r>
                  <a:endParaRPr lang="en-US" sz="1000" b="1"/>
                </a:p>
              </xdr:txBody>
            </xdr:sp>
          </xdr:grpSp>
          <xdr:grpSp>
            <xdr:nvGrpSpPr>
              <xdr:cNvPr id="44" name="Group 43">
                <a:extLst>
                  <a:ext uri="{FF2B5EF4-FFF2-40B4-BE49-F238E27FC236}">
                    <a16:creationId xmlns:a16="http://schemas.microsoft.com/office/drawing/2014/main" id="{180B4A62-B2B3-4DD9-A4CF-E5ED6AB6858D}"/>
                  </a:ext>
                </a:extLst>
              </xdr:cNvPr>
              <xdr:cNvGrpSpPr/>
            </xdr:nvGrpSpPr>
            <xdr:grpSpPr>
              <a:xfrm>
                <a:off x="12183972" y="4929260"/>
                <a:ext cx="240606" cy="270786"/>
                <a:chOff x="5773066" y="9779171"/>
                <a:chExt cx="256803" cy="279399"/>
              </a:xfrm>
            </xdr:grpSpPr>
            <xdr:sp macro="" textlink="">
              <xdr:nvSpPr>
                <xdr:cNvPr id="68" name="Heptagon 67">
                  <a:extLst>
                    <a:ext uri="{FF2B5EF4-FFF2-40B4-BE49-F238E27FC236}">
                      <a16:creationId xmlns:a16="http://schemas.microsoft.com/office/drawing/2014/main" id="{A75C300B-6407-4AB2-AA89-9C964D6B4C63}"/>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9" name="TextBox 68">
                  <a:extLst>
                    <a:ext uri="{FF2B5EF4-FFF2-40B4-BE49-F238E27FC236}">
                      <a16:creationId xmlns:a16="http://schemas.microsoft.com/office/drawing/2014/main" id="{81A62B03-741E-4347-A8B8-77551C64149C}"/>
                    </a:ext>
                  </a:extLst>
                </xdr:cNvPr>
                <xdr:cNvSpPr txBox="1"/>
              </xdr:nvSpPr>
              <xdr:spPr>
                <a:xfrm>
                  <a:off x="5774563" y="9779171"/>
                  <a:ext cx="252668" cy="279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8</a:t>
                  </a:r>
                  <a:endParaRPr lang="en-US" sz="1000" b="1"/>
                </a:p>
              </xdr:txBody>
            </xdr:sp>
          </xdr:grpSp>
          <xdr:grpSp>
            <xdr:nvGrpSpPr>
              <xdr:cNvPr id="45" name="Group 44">
                <a:extLst>
                  <a:ext uri="{FF2B5EF4-FFF2-40B4-BE49-F238E27FC236}">
                    <a16:creationId xmlns:a16="http://schemas.microsoft.com/office/drawing/2014/main" id="{8F336A11-8386-4C6B-A041-F8D7A2D99B12}"/>
                  </a:ext>
                </a:extLst>
              </xdr:cNvPr>
              <xdr:cNvGrpSpPr/>
            </xdr:nvGrpSpPr>
            <xdr:grpSpPr>
              <a:xfrm>
                <a:off x="12467669" y="4661641"/>
                <a:ext cx="233713" cy="264669"/>
                <a:chOff x="5773066" y="9779171"/>
                <a:chExt cx="256803" cy="287948"/>
              </a:xfrm>
            </xdr:grpSpPr>
            <xdr:sp macro="" textlink="">
              <xdr:nvSpPr>
                <xdr:cNvPr id="66" name="Heptagon 65">
                  <a:extLst>
                    <a:ext uri="{FF2B5EF4-FFF2-40B4-BE49-F238E27FC236}">
                      <a16:creationId xmlns:a16="http://schemas.microsoft.com/office/drawing/2014/main" id="{05EFB32C-A260-4BA3-B797-4A5AADD625BC}"/>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7" name="TextBox 66">
                  <a:extLst>
                    <a:ext uri="{FF2B5EF4-FFF2-40B4-BE49-F238E27FC236}">
                      <a16:creationId xmlns:a16="http://schemas.microsoft.com/office/drawing/2014/main" id="{26B8435B-DC78-4A9A-BC11-552FC8019F91}"/>
                    </a:ext>
                  </a:extLst>
                </xdr:cNvPr>
                <xdr:cNvSpPr txBox="1"/>
              </xdr:nvSpPr>
              <xdr:spPr>
                <a:xfrm>
                  <a:off x="5774563" y="9779171"/>
                  <a:ext cx="252668" cy="2879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9</a:t>
                  </a:r>
                  <a:endParaRPr lang="en-US" sz="1000" b="1"/>
                </a:p>
              </xdr:txBody>
            </xdr:sp>
          </xdr:grpSp>
          <xdr:grpSp>
            <xdr:nvGrpSpPr>
              <xdr:cNvPr id="46" name="Group 45">
                <a:extLst>
                  <a:ext uri="{FF2B5EF4-FFF2-40B4-BE49-F238E27FC236}">
                    <a16:creationId xmlns:a16="http://schemas.microsoft.com/office/drawing/2014/main" id="{8613156B-4504-48FA-80F9-D78D6498F311}"/>
                  </a:ext>
                </a:extLst>
              </xdr:cNvPr>
              <xdr:cNvGrpSpPr/>
            </xdr:nvGrpSpPr>
            <xdr:grpSpPr>
              <a:xfrm>
                <a:off x="8697609" y="5257185"/>
                <a:ext cx="331907" cy="260123"/>
                <a:chOff x="5734661" y="9785178"/>
                <a:chExt cx="368891" cy="274470"/>
              </a:xfrm>
            </xdr:grpSpPr>
            <xdr:sp macro="" textlink="">
              <xdr:nvSpPr>
                <xdr:cNvPr id="64" name="Heptagon 63">
                  <a:extLst>
                    <a:ext uri="{FF2B5EF4-FFF2-40B4-BE49-F238E27FC236}">
                      <a16:creationId xmlns:a16="http://schemas.microsoft.com/office/drawing/2014/main" id="{E6709C7E-5B18-48A3-B83C-F2710D9D5025}"/>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5" name="TextBox 64">
                  <a:extLst>
                    <a:ext uri="{FF2B5EF4-FFF2-40B4-BE49-F238E27FC236}">
                      <a16:creationId xmlns:a16="http://schemas.microsoft.com/office/drawing/2014/main" id="{ACCDA422-F18B-4A39-BD04-3A9E800CC9B2}"/>
                    </a:ext>
                  </a:extLst>
                </xdr:cNvPr>
                <xdr:cNvSpPr txBox="1"/>
              </xdr:nvSpPr>
              <xdr:spPr>
                <a:xfrm>
                  <a:off x="5734661" y="9788798"/>
                  <a:ext cx="368891" cy="27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13</a:t>
                  </a:r>
                  <a:endParaRPr lang="en-US" sz="1000" b="1"/>
                </a:p>
              </xdr:txBody>
            </xdr:sp>
          </xdr:grpSp>
          <xdr:grpSp>
            <xdr:nvGrpSpPr>
              <xdr:cNvPr id="47" name="Group 46">
                <a:extLst>
                  <a:ext uri="{FF2B5EF4-FFF2-40B4-BE49-F238E27FC236}">
                    <a16:creationId xmlns:a16="http://schemas.microsoft.com/office/drawing/2014/main" id="{7BB7D533-634B-4919-82C0-48B1C9CA8C36}"/>
                  </a:ext>
                </a:extLst>
              </xdr:cNvPr>
              <xdr:cNvGrpSpPr/>
            </xdr:nvGrpSpPr>
            <xdr:grpSpPr>
              <a:xfrm>
                <a:off x="7210749" y="5176085"/>
                <a:ext cx="332451" cy="260123"/>
                <a:chOff x="5734661" y="9785178"/>
                <a:chExt cx="368891" cy="274470"/>
              </a:xfrm>
            </xdr:grpSpPr>
            <xdr:sp macro="" textlink="">
              <xdr:nvSpPr>
                <xdr:cNvPr id="62" name="Heptagon 61">
                  <a:extLst>
                    <a:ext uri="{FF2B5EF4-FFF2-40B4-BE49-F238E27FC236}">
                      <a16:creationId xmlns:a16="http://schemas.microsoft.com/office/drawing/2014/main" id="{7AA80F65-10A2-4B5D-82A1-B1B04C8A953D}"/>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3" name="TextBox 62">
                  <a:extLst>
                    <a:ext uri="{FF2B5EF4-FFF2-40B4-BE49-F238E27FC236}">
                      <a16:creationId xmlns:a16="http://schemas.microsoft.com/office/drawing/2014/main" id="{6081C2FD-AF5C-457C-9B69-07F8EE4C1242}"/>
                    </a:ext>
                  </a:extLst>
                </xdr:cNvPr>
                <xdr:cNvSpPr txBox="1"/>
              </xdr:nvSpPr>
              <xdr:spPr>
                <a:xfrm>
                  <a:off x="5734661" y="9788798"/>
                  <a:ext cx="368891" cy="27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15</a:t>
                  </a:r>
                  <a:endParaRPr lang="en-US" sz="1000" b="1"/>
                </a:p>
              </xdr:txBody>
            </xdr:sp>
          </xdr:grpSp>
          <xdr:grpSp>
            <xdr:nvGrpSpPr>
              <xdr:cNvPr id="48" name="Group 47">
                <a:extLst>
                  <a:ext uri="{FF2B5EF4-FFF2-40B4-BE49-F238E27FC236}">
                    <a16:creationId xmlns:a16="http://schemas.microsoft.com/office/drawing/2014/main" id="{7B52379E-3A0B-4EA4-91F4-0D765F8DCD23}"/>
                  </a:ext>
                </a:extLst>
              </xdr:cNvPr>
              <xdr:cNvGrpSpPr/>
            </xdr:nvGrpSpPr>
            <xdr:grpSpPr>
              <a:xfrm>
                <a:off x="10429168" y="2553547"/>
                <a:ext cx="338256" cy="261514"/>
                <a:chOff x="5734661" y="9785178"/>
                <a:chExt cx="368891" cy="269244"/>
              </a:xfrm>
            </xdr:grpSpPr>
            <xdr:sp macro="" textlink="">
              <xdr:nvSpPr>
                <xdr:cNvPr id="60" name="Heptagon 59">
                  <a:extLst>
                    <a:ext uri="{FF2B5EF4-FFF2-40B4-BE49-F238E27FC236}">
                      <a16:creationId xmlns:a16="http://schemas.microsoft.com/office/drawing/2014/main" id="{C731E38B-B0B7-4930-A736-9A1EF8C034BE}"/>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1" name="TextBox 60">
                  <a:extLst>
                    <a:ext uri="{FF2B5EF4-FFF2-40B4-BE49-F238E27FC236}">
                      <a16:creationId xmlns:a16="http://schemas.microsoft.com/office/drawing/2014/main" id="{2B747FAA-8CF1-44BA-B13E-5B4C433DADD7}"/>
                    </a:ext>
                  </a:extLst>
                </xdr:cNvPr>
                <xdr:cNvSpPr txBox="1"/>
              </xdr:nvSpPr>
              <xdr:spPr>
                <a:xfrm>
                  <a:off x="5734661" y="9788798"/>
                  <a:ext cx="368891" cy="265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26</a:t>
                  </a:r>
                  <a:endParaRPr lang="en-US" sz="1000" b="1"/>
                </a:p>
              </xdr:txBody>
            </xdr:sp>
          </xdr:grpSp>
          <xdr:grpSp>
            <xdr:nvGrpSpPr>
              <xdr:cNvPr id="49" name="Group 48">
                <a:extLst>
                  <a:ext uri="{FF2B5EF4-FFF2-40B4-BE49-F238E27FC236}">
                    <a16:creationId xmlns:a16="http://schemas.microsoft.com/office/drawing/2014/main" id="{7C52BBDA-7E05-479A-9AE6-CE3AD04E82DA}"/>
                  </a:ext>
                </a:extLst>
              </xdr:cNvPr>
              <xdr:cNvGrpSpPr/>
            </xdr:nvGrpSpPr>
            <xdr:grpSpPr>
              <a:xfrm>
                <a:off x="8746585" y="5513673"/>
                <a:ext cx="338256" cy="258201"/>
                <a:chOff x="5734661" y="9785178"/>
                <a:chExt cx="368891" cy="262123"/>
              </a:xfrm>
            </xdr:grpSpPr>
            <xdr:sp macro="" textlink="">
              <xdr:nvSpPr>
                <xdr:cNvPr id="58" name="Heptagon 57">
                  <a:extLst>
                    <a:ext uri="{FF2B5EF4-FFF2-40B4-BE49-F238E27FC236}">
                      <a16:creationId xmlns:a16="http://schemas.microsoft.com/office/drawing/2014/main" id="{474A520A-DDA0-44D8-B33B-88699EBF2EE7}"/>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9" name="TextBox 58">
                  <a:extLst>
                    <a:ext uri="{FF2B5EF4-FFF2-40B4-BE49-F238E27FC236}">
                      <a16:creationId xmlns:a16="http://schemas.microsoft.com/office/drawing/2014/main" id="{50A586FA-7CCF-49E7-BD0A-A10111D685A1}"/>
                    </a:ext>
                  </a:extLst>
                </xdr:cNvPr>
                <xdr:cNvSpPr txBox="1"/>
              </xdr:nvSpPr>
              <xdr:spPr>
                <a:xfrm>
                  <a:off x="5734661" y="9788798"/>
                  <a:ext cx="368891" cy="2585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29</a:t>
                  </a:r>
                  <a:endParaRPr lang="en-US" sz="1000" b="1"/>
                </a:p>
              </xdr:txBody>
            </xdr:sp>
          </xdr:grpSp>
          <xdr:grpSp>
            <xdr:nvGrpSpPr>
              <xdr:cNvPr id="50" name="Group 49">
                <a:extLst>
                  <a:ext uri="{FF2B5EF4-FFF2-40B4-BE49-F238E27FC236}">
                    <a16:creationId xmlns:a16="http://schemas.microsoft.com/office/drawing/2014/main" id="{BF39FBBE-1291-43DD-9436-B2FDA39F195D}"/>
                  </a:ext>
                </a:extLst>
              </xdr:cNvPr>
              <xdr:cNvGrpSpPr/>
            </xdr:nvGrpSpPr>
            <xdr:grpSpPr>
              <a:xfrm>
                <a:off x="15601942" y="4133744"/>
                <a:ext cx="346805" cy="260301"/>
                <a:chOff x="5728877" y="9779634"/>
                <a:chExt cx="363524" cy="276119"/>
              </a:xfrm>
            </xdr:grpSpPr>
            <xdr:sp macro="" textlink="">
              <xdr:nvSpPr>
                <xdr:cNvPr id="56" name="Heptagon 55">
                  <a:extLst>
                    <a:ext uri="{FF2B5EF4-FFF2-40B4-BE49-F238E27FC236}">
                      <a16:creationId xmlns:a16="http://schemas.microsoft.com/office/drawing/2014/main" id="{5497D688-2229-4603-977A-4775E9D00B40}"/>
                    </a:ext>
                  </a:extLst>
                </xdr:cNvPr>
                <xdr:cNvSpPr/>
              </xdr:nvSpPr>
              <xdr:spPr>
                <a:xfrm>
                  <a:off x="5773066" y="9785178"/>
                  <a:ext cx="256803" cy="252810"/>
                </a:xfrm>
                <a:prstGeom prst="heptagon">
                  <a:avLst/>
                </a:prstGeom>
                <a:solidFill>
                  <a:schemeClr val="accent4">
                    <a:lumMod val="60000"/>
                    <a:lumOff val="40000"/>
                  </a:schemeClr>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7" name="TextBox 56">
                  <a:extLst>
                    <a:ext uri="{FF2B5EF4-FFF2-40B4-BE49-F238E27FC236}">
                      <a16:creationId xmlns:a16="http://schemas.microsoft.com/office/drawing/2014/main" id="{03C3336F-51A4-42CE-B6AC-17369AD2A922}"/>
                    </a:ext>
                  </a:extLst>
                </xdr:cNvPr>
                <xdr:cNvSpPr txBox="1"/>
              </xdr:nvSpPr>
              <xdr:spPr>
                <a:xfrm>
                  <a:off x="5728877" y="9779634"/>
                  <a:ext cx="363524" cy="276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23</a:t>
                  </a:r>
                  <a:endParaRPr lang="en-US" sz="1100" b="1"/>
                </a:p>
              </xdr:txBody>
            </xdr:sp>
          </xdr:grpSp>
          <xdr:grpSp>
            <xdr:nvGrpSpPr>
              <xdr:cNvPr id="51" name="Group 50">
                <a:extLst>
                  <a:ext uri="{FF2B5EF4-FFF2-40B4-BE49-F238E27FC236}">
                    <a16:creationId xmlns:a16="http://schemas.microsoft.com/office/drawing/2014/main" id="{88AB2EF8-424C-414E-84C8-00288E0B5854}"/>
                  </a:ext>
                </a:extLst>
              </xdr:cNvPr>
              <xdr:cNvGrpSpPr/>
            </xdr:nvGrpSpPr>
            <xdr:grpSpPr>
              <a:xfrm>
                <a:off x="15640949" y="4981055"/>
                <a:ext cx="338256" cy="254230"/>
                <a:chOff x="5734676" y="9785178"/>
                <a:chExt cx="368891" cy="269141"/>
              </a:xfrm>
            </xdr:grpSpPr>
            <xdr:sp macro="" textlink="">
              <xdr:nvSpPr>
                <xdr:cNvPr id="54" name="Heptagon 53">
                  <a:extLst>
                    <a:ext uri="{FF2B5EF4-FFF2-40B4-BE49-F238E27FC236}">
                      <a16:creationId xmlns:a16="http://schemas.microsoft.com/office/drawing/2014/main" id="{24FE282B-6998-43DB-8F0A-07F9DFDE307C}"/>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5" name="TextBox 54">
                  <a:extLst>
                    <a:ext uri="{FF2B5EF4-FFF2-40B4-BE49-F238E27FC236}">
                      <a16:creationId xmlns:a16="http://schemas.microsoft.com/office/drawing/2014/main" id="{EF2DD71A-EE5E-4481-8827-EA0E8A094396}"/>
                    </a:ext>
                  </a:extLst>
                </xdr:cNvPr>
                <xdr:cNvSpPr txBox="1"/>
              </xdr:nvSpPr>
              <xdr:spPr>
                <a:xfrm>
                  <a:off x="5734676" y="9788695"/>
                  <a:ext cx="368891" cy="265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27</a:t>
                  </a:r>
                  <a:endParaRPr lang="en-US" sz="1000" b="1"/>
                </a:p>
              </xdr:txBody>
            </xdr:sp>
          </xdr:grpSp>
          <xdr:sp macro="" textlink="">
            <xdr:nvSpPr>
              <xdr:cNvPr id="52" name="TextBox 131">
                <a:extLst>
                  <a:ext uri="{FF2B5EF4-FFF2-40B4-BE49-F238E27FC236}">
                    <a16:creationId xmlns:a16="http://schemas.microsoft.com/office/drawing/2014/main" id="{3E3530B6-A1F0-4C86-A75E-1EC7D21BDF68}"/>
                  </a:ext>
                </a:extLst>
              </xdr:cNvPr>
              <xdr:cNvSpPr txBox="1"/>
            </xdr:nvSpPr>
            <xdr:spPr>
              <a:xfrm>
                <a:off x="15872387" y="4114689"/>
                <a:ext cx="1483932" cy="76677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PVD reģistrēts biogāzes ražošanas uzņēmums bez VVD atļaujas</a:t>
                </a:r>
              </a:p>
            </xdr:txBody>
          </xdr:sp>
          <xdr:sp macro="" textlink="">
            <xdr:nvSpPr>
              <xdr:cNvPr id="53" name="TextBox 131">
                <a:extLst>
                  <a:ext uri="{FF2B5EF4-FFF2-40B4-BE49-F238E27FC236}">
                    <a16:creationId xmlns:a16="http://schemas.microsoft.com/office/drawing/2014/main" id="{97ACFD44-8564-4AB7-AFC2-D3970C3D5A72}"/>
                  </a:ext>
                </a:extLst>
              </xdr:cNvPr>
              <xdr:cNvSpPr txBox="1"/>
            </xdr:nvSpPr>
            <xdr:spPr>
              <a:xfrm>
                <a:off x="15890313" y="4933568"/>
                <a:ext cx="1483932" cy="766774"/>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PVD nereģistrēts biogāzes ražošanas uzņēmums ar VVD atļauju</a:t>
                </a:r>
              </a:p>
            </xdr:txBody>
          </xdr:sp>
          <xdr:sp macro="" textlink="">
            <xdr:nvSpPr>
              <xdr:cNvPr id="342" name="Heptagon 341">
                <a:extLst>
                  <a:ext uri="{FF2B5EF4-FFF2-40B4-BE49-F238E27FC236}">
                    <a16:creationId xmlns:a16="http://schemas.microsoft.com/office/drawing/2014/main" id="{44560538-1514-4A25-B9FE-8DDE860731B7}"/>
                  </a:ext>
                </a:extLst>
              </xdr:cNvPr>
              <xdr:cNvSpPr/>
            </xdr:nvSpPr>
            <xdr:spPr>
              <a:xfrm>
                <a:off x="8872795" y="5896043"/>
                <a:ext cx="235476" cy="238803"/>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343" name="TextBox 342">
                <a:extLst>
                  <a:ext uri="{FF2B5EF4-FFF2-40B4-BE49-F238E27FC236}">
                    <a16:creationId xmlns:a16="http://schemas.microsoft.com/office/drawing/2014/main" id="{FE4D3A75-6639-40AF-8E80-BCB482681ABE}"/>
                  </a:ext>
                </a:extLst>
              </xdr:cNvPr>
              <xdr:cNvSpPr txBox="1"/>
            </xdr:nvSpPr>
            <xdr:spPr>
              <a:xfrm>
                <a:off x="8840137" y="5888591"/>
                <a:ext cx="338256" cy="250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000" b="1"/>
                  <a:t>27</a:t>
                </a:r>
                <a:endParaRPr lang="en-US" sz="1000" b="1"/>
              </a:p>
            </xdr:txBody>
          </xdr:sp>
        </xdr:grpSp>
      </xdr:grpSp>
      <xdr:sp macro="" textlink="">
        <xdr:nvSpPr>
          <xdr:cNvPr id="522" name="Heptagon 521">
            <a:extLst>
              <a:ext uri="{FF2B5EF4-FFF2-40B4-BE49-F238E27FC236}">
                <a16:creationId xmlns:a16="http://schemas.microsoft.com/office/drawing/2014/main" id="{A6EBCCE1-05A7-4B52-8800-646A98720DA8}"/>
              </a:ext>
            </a:extLst>
          </xdr:cNvPr>
          <xdr:cNvSpPr/>
        </xdr:nvSpPr>
        <xdr:spPr>
          <a:xfrm>
            <a:off x="8727477" y="5840031"/>
            <a:ext cx="210582" cy="204534"/>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21" name="TextBox 520">
            <a:extLst>
              <a:ext uri="{FF2B5EF4-FFF2-40B4-BE49-F238E27FC236}">
                <a16:creationId xmlns:a16="http://schemas.microsoft.com/office/drawing/2014/main" id="{64356EE3-F761-404C-8795-1C0D3F9F1F3F}"/>
              </a:ext>
            </a:extLst>
          </xdr:cNvPr>
          <xdr:cNvSpPr txBox="1"/>
        </xdr:nvSpPr>
        <xdr:spPr>
          <a:xfrm>
            <a:off x="8690859" y="5821206"/>
            <a:ext cx="346139" cy="22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000" b="1"/>
              <a:t>14</a:t>
            </a:r>
            <a:endParaRPr lang="en-US" sz="1000" b="1"/>
          </a:p>
        </xdr:txBody>
      </xdr:sp>
    </xdr:grpSp>
    <xdr:clientData/>
  </xdr:twoCellAnchor>
  <xdr:twoCellAnchor>
    <xdr:from>
      <xdr:col>4</xdr:col>
      <xdr:colOff>0</xdr:colOff>
      <xdr:row>50</xdr:row>
      <xdr:rowOff>0</xdr:rowOff>
    </xdr:from>
    <xdr:to>
      <xdr:col>23</xdr:col>
      <xdr:colOff>591234</xdr:colOff>
      <xdr:row>92</xdr:row>
      <xdr:rowOff>17162</xdr:rowOff>
    </xdr:to>
    <xdr:grpSp>
      <xdr:nvGrpSpPr>
        <xdr:cNvPr id="984" name="Group 983">
          <a:extLst>
            <a:ext uri="{FF2B5EF4-FFF2-40B4-BE49-F238E27FC236}">
              <a16:creationId xmlns:a16="http://schemas.microsoft.com/office/drawing/2014/main" id="{10993D6C-E0E6-43B2-B657-B67A25028B2D}"/>
            </a:ext>
          </a:extLst>
        </xdr:cNvPr>
        <xdr:cNvGrpSpPr/>
      </xdr:nvGrpSpPr>
      <xdr:grpSpPr>
        <a:xfrm>
          <a:off x="4849091" y="9721273"/>
          <a:ext cx="12586961" cy="7775707"/>
          <a:chOff x="4751294" y="9457765"/>
          <a:chExt cx="12245352" cy="7547515"/>
        </a:xfrm>
      </xdr:grpSpPr>
      <xdr:grpSp>
        <xdr:nvGrpSpPr>
          <xdr:cNvPr id="524" name="Group 523">
            <a:extLst>
              <a:ext uri="{FF2B5EF4-FFF2-40B4-BE49-F238E27FC236}">
                <a16:creationId xmlns:a16="http://schemas.microsoft.com/office/drawing/2014/main" id="{DEB6839C-A134-4E7E-8E33-9BE85520CE78}"/>
              </a:ext>
            </a:extLst>
          </xdr:cNvPr>
          <xdr:cNvGrpSpPr/>
        </xdr:nvGrpSpPr>
        <xdr:grpSpPr>
          <a:xfrm>
            <a:off x="4751294" y="9457765"/>
            <a:ext cx="12033448" cy="7551325"/>
            <a:chOff x="8562911" y="3772112"/>
            <a:chExt cx="12221481" cy="8039136"/>
          </a:xfrm>
        </xdr:grpSpPr>
        <mc:AlternateContent xmlns:mc="http://schemas.openxmlformats.org/markup-compatibility/2006">
          <mc:Choice xmlns:cx4="http://schemas.microsoft.com/office/drawing/2016/5/10/chartex" Requires="cx4">
            <xdr:graphicFrame macro="">
              <xdr:nvGraphicFramePr>
                <xdr:cNvPr id="669" name="Chart 668">
                  <a:extLst>
                    <a:ext uri="{FF2B5EF4-FFF2-40B4-BE49-F238E27FC236}">
                      <a16:creationId xmlns:a16="http://schemas.microsoft.com/office/drawing/2014/main" id="{19C50844-351F-4C4E-B65A-A7FBD9C4E0D3}"/>
                    </a:ext>
                  </a:extLst>
                </xdr:cNvPr>
                <xdr:cNvGraphicFramePr/>
              </xdr:nvGraphicFramePr>
              <xdr:xfrm>
                <a:off x="8562911" y="3772112"/>
                <a:ext cx="12054495" cy="8039136"/>
              </xdr:xfrm>
              <a:graphic>
                <a:graphicData uri="http://schemas.microsoft.com/office/drawing/2014/chartex">
                  <cx:chart xmlns:cx="http://schemas.microsoft.com/office/drawing/2014/chartex" xmlns:r="http://schemas.openxmlformats.org/officeDocument/2006/relationships" r:id="rId14"/>
                </a:graphicData>
              </a:graphic>
            </xdr:graphicFrame>
          </mc:Choice>
          <mc:Fallback>
            <xdr:sp macro="" textlink="">
              <xdr:nvSpPr>
                <xdr:cNvPr id="0" name=""/>
                <xdr:cNvSpPr>
                  <a:spLocks noTextEdit="1"/>
                </xdr:cNvSpPr>
              </xdr:nvSpPr>
              <xdr:spPr>
                <a:xfrm>
                  <a:off x="8562911" y="3772112"/>
                  <a:ext cx="12054495" cy="8039136"/>
                </a:xfrm>
                <a:prstGeom prst="rect">
                  <a:avLst/>
                </a:prstGeom>
                <a:solidFill>
                  <a:prstClr val="white"/>
                </a:solidFill>
                <a:ln w="1">
                  <a:solidFill>
                    <a:prstClr val="green"/>
                  </a:solidFill>
                </a:ln>
              </xdr:spPr>
              <xdr:txBody>
                <a:bodyPr vertOverflow="clip" horzOverflow="clip"/>
                <a:lstStyle/>
                <a:p>
                  <a:r>
                    <a:rPr lang="lv-LV" sz="1100"/>
                    <a:t>This chart isn't available in your version of Excel.
Editing this shape or saving this workbook into a different file format will permanently break the chart.</a:t>
                  </a:r>
                </a:p>
              </xdr:txBody>
            </xdr:sp>
          </mc:Fallback>
        </mc:AlternateContent>
        <xdr:sp macro="" textlink="">
          <xdr:nvSpPr>
            <xdr:cNvPr id="670" name="Rectangle 669">
              <a:extLst>
                <a:ext uri="{FF2B5EF4-FFF2-40B4-BE49-F238E27FC236}">
                  <a16:creationId xmlns:a16="http://schemas.microsoft.com/office/drawing/2014/main" id="{48F34D48-3E27-406B-89AB-F19780F73765}"/>
                </a:ext>
              </a:extLst>
            </xdr:cNvPr>
            <xdr:cNvSpPr/>
          </xdr:nvSpPr>
          <xdr:spPr>
            <a:xfrm>
              <a:off x="17671600" y="11546262"/>
              <a:ext cx="1522580" cy="24480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71" name="Picture 670" descr="A close up of a logo&#10;&#10;Description automatically generated">
              <a:extLst>
                <a:ext uri="{FF2B5EF4-FFF2-40B4-BE49-F238E27FC236}">
                  <a16:creationId xmlns:a16="http://schemas.microsoft.com/office/drawing/2014/main" id="{6197557A-F886-4B75-895D-4CEE0E89F7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10337" y="8308056"/>
              <a:ext cx="221883" cy="246049"/>
            </a:xfrm>
            <a:prstGeom prst="rect">
              <a:avLst/>
            </a:prstGeom>
          </xdr:spPr>
        </xdr:pic>
        <xdr:pic>
          <xdr:nvPicPr>
            <xdr:cNvPr id="672" name="Picture 671" descr="A close up of a logo&#10;&#10;Description automatically generated">
              <a:extLst>
                <a:ext uri="{FF2B5EF4-FFF2-40B4-BE49-F238E27FC236}">
                  <a16:creationId xmlns:a16="http://schemas.microsoft.com/office/drawing/2014/main" id="{96435BFF-0AD0-4F3D-B2F3-21A9EC925C5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94946" y="6127261"/>
              <a:ext cx="228861" cy="238306"/>
            </a:xfrm>
            <a:prstGeom prst="rect">
              <a:avLst/>
            </a:prstGeom>
          </xdr:spPr>
        </xdr:pic>
        <xdr:pic>
          <xdr:nvPicPr>
            <xdr:cNvPr id="673" name="Picture 672" descr="A close up of a logo&#10;&#10;Description automatically generated">
              <a:extLst>
                <a:ext uri="{FF2B5EF4-FFF2-40B4-BE49-F238E27FC236}">
                  <a16:creationId xmlns:a16="http://schemas.microsoft.com/office/drawing/2014/main" id="{B271659B-FBAA-40FE-AB7C-835D5AA7719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369817" y="7440089"/>
              <a:ext cx="211763" cy="236309"/>
            </a:xfrm>
            <a:prstGeom prst="rect">
              <a:avLst/>
            </a:prstGeom>
          </xdr:spPr>
        </xdr:pic>
        <xdr:pic>
          <xdr:nvPicPr>
            <xdr:cNvPr id="674" name="Picture 673" descr="A close up of a logo&#10;&#10;Description automatically generated">
              <a:extLst>
                <a:ext uri="{FF2B5EF4-FFF2-40B4-BE49-F238E27FC236}">
                  <a16:creationId xmlns:a16="http://schemas.microsoft.com/office/drawing/2014/main" id="{CD126EDF-D3C9-43BE-9AC9-8F932D6A5FE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2611" y="8150401"/>
              <a:ext cx="239392" cy="259936"/>
            </a:xfrm>
            <a:prstGeom prst="rect">
              <a:avLst/>
            </a:prstGeom>
          </xdr:spPr>
        </xdr:pic>
        <xdr:pic>
          <xdr:nvPicPr>
            <xdr:cNvPr id="675" name="Picture 674" descr="A close up of a logo&#10;&#10;Description automatically generated">
              <a:extLst>
                <a:ext uri="{FF2B5EF4-FFF2-40B4-BE49-F238E27FC236}">
                  <a16:creationId xmlns:a16="http://schemas.microsoft.com/office/drawing/2014/main" id="{A6F34F0D-C479-4778-89C3-FA417EA9468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661797" y="10590224"/>
              <a:ext cx="223656" cy="267986"/>
            </a:xfrm>
            <a:prstGeom prst="rect">
              <a:avLst/>
            </a:prstGeom>
          </xdr:spPr>
        </xdr:pic>
        <xdr:sp macro="" textlink="">
          <xdr:nvSpPr>
            <xdr:cNvPr id="676" name="TextBox 52">
              <a:extLst>
                <a:ext uri="{FF2B5EF4-FFF2-40B4-BE49-F238E27FC236}">
                  <a16:creationId xmlns:a16="http://schemas.microsoft.com/office/drawing/2014/main" id="{695CCF10-4E1D-46AC-842A-014F93773356}"/>
                </a:ext>
              </a:extLst>
            </xdr:cNvPr>
            <xdr:cNvSpPr txBox="1"/>
          </xdr:nvSpPr>
          <xdr:spPr>
            <a:xfrm>
              <a:off x="16885858" y="6245960"/>
              <a:ext cx="1403583" cy="29035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"Kaudzītes"</a:t>
              </a:r>
              <a:endParaRPr lang="lv-LV" sz="1200"/>
            </a:p>
          </xdr:txBody>
        </xdr:sp>
        <xdr:sp macro="" textlink="">
          <xdr:nvSpPr>
            <xdr:cNvPr id="677" name="TextBox 53">
              <a:extLst>
                <a:ext uri="{FF2B5EF4-FFF2-40B4-BE49-F238E27FC236}">
                  <a16:creationId xmlns:a16="http://schemas.microsoft.com/office/drawing/2014/main" id="{7E833C53-7513-4259-BF24-8790F1EB83D2}"/>
                </a:ext>
              </a:extLst>
            </xdr:cNvPr>
            <xdr:cNvSpPr txBox="1"/>
          </xdr:nvSpPr>
          <xdr:spPr>
            <a:xfrm>
              <a:off x="17498689" y="8534263"/>
              <a:ext cx="917635" cy="286284"/>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Križevņiki</a:t>
              </a:r>
              <a:r>
                <a:rPr lang="en-US" sz="1200"/>
                <a:t>"</a:t>
              </a:r>
              <a:endParaRPr lang="lv-LV" sz="1200"/>
            </a:p>
          </xdr:txBody>
        </xdr:sp>
        <xdr:sp macro="" textlink="">
          <xdr:nvSpPr>
            <xdr:cNvPr id="678" name="TextBox 54">
              <a:extLst>
                <a:ext uri="{FF2B5EF4-FFF2-40B4-BE49-F238E27FC236}">
                  <a16:creationId xmlns:a16="http://schemas.microsoft.com/office/drawing/2014/main" id="{ACB20804-C21F-4844-A9C6-337C8CB775A0}"/>
                </a:ext>
              </a:extLst>
            </xdr:cNvPr>
            <xdr:cNvSpPr txBox="1"/>
          </xdr:nvSpPr>
          <xdr:spPr>
            <a:xfrm>
              <a:off x="16394692" y="10211276"/>
              <a:ext cx="1008455" cy="27446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Cinīši</a:t>
              </a:r>
              <a:r>
                <a:rPr lang="en-US" sz="1200"/>
                <a:t>"</a:t>
              </a:r>
              <a:endParaRPr lang="lv-LV" sz="1200"/>
            </a:p>
          </xdr:txBody>
        </xdr:sp>
        <xdr:sp macro="" textlink="">
          <xdr:nvSpPr>
            <xdr:cNvPr id="679" name="TextBox 55">
              <a:extLst>
                <a:ext uri="{FF2B5EF4-FFF2-40B4-BE49-F238E27FC236}">
                  <a16:creationId xmlns:a16="http://schemas.microsoft.com/office/drawing/2014/main" id="{91BE8B4D-3551-44F2-A7DE-519687BD568B}"/>
                </a:ext>
              </a:extLst>
            </xdr:cNvPr>
            <xdr:cNvSpPr txBox="1"/>
          </xdr:nvSpPr>
          <xdr:spPr>
            <a:xfrm>
              <a:off x="8599923" y="7985757"/>
              <a:ext cx="823666" cy="322231"/>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Ķīvītes</a:t>
              </a:r>
              <a:r>
                <a:rPr lang="en-US" sz="1200"/>
                <a:t>"</a:t>
              </a:r>
              <a:endParaRPr lang="lv-LV" sz="1200"/>
            </a:p>
          </xdr:txBody>
        </xdr:sp>
        <xdr:sp macro="" textlink="">
          <xdr:nvSpPr>
            <xdr:cNvPr id="680" name="TextBox 56">
              <a:extLst>
                <a:ext uri="{FF2B5EF4-FFF2-40B4-BE49-F238E27FC236}">
                  <a16:creationId xmlns:a16="http://schemas.microsoft.com/office/drawing/2014/main" id="{DBA29A87-C1A4-49F4-BB5D-A7A621D991A7}"/>
                </a:ext>
              </a:extLst>
            </xdr:cNvPr>
            <xdr:cNvSpPr txBox="1"/>
          </xdr:nvSpPr>
          <xdr:spPr>
            <a:xfrm>
              <a:off x="9154703" y="5959691"/>
              <a:ext cx="850212" cy="30201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Pentuļi</a:t>
              </a:r>
              <a:r>
                <a:rPr lang="en-US" sz="1200"/>
                <a:t>"</a:t>
              </a:r>
              <a:endParaRPr lang="lv-LV" sz="1200"/>
            </a:p>
          </xdr:txBody>
        </xdr:sp>
        <xdr:sp macro="" textlink="">
          <xdr:nvSpPr>
            <xdr:cNvPr id="681" name="TextBox 57">
              <a:extLst>
                <a:ext uri="{FF2B5EF4-FFF2-40B4-BE49-F238E27FC236}">
                  <a16:creationId xmlns:a16="http://schemas.microsoft.com/office/drawing/2014/main" id="{8A91EB3E-F144-4786-9016-826AEC763AA8}"/>
                </a:ext>
              </a:extLst>
            </xdr:cNvPr>
            <xdr:cNvSpPr txBox="1"/>
          </xdr:nvSpPr>
          <xdr:spPr>
            <a:xfrm>
              <a:off x="14204084" y="5708216"/>
              <a:ext cx="739861" cy="29173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Daibe</a:t>
              </a:r>
              <a:r>
                <a:rPr lang="en-US" sz="1200"/>
                <a:t>"</a:t>
              </a:r>
              <a:endParaRPr lang="lv-LV" sz="1200"/>
            </a:p>
          </xdr:txBody>
        </xdr:sp>
        <xdr:sp macro="" textlink="">
          <xdr:nvSpPr>
            <xdr:cNvPr id="682" name="TextBox 58">
              <a:extLst>
                <a:ext uri="{FF2B5EF4-FFF2-40B4-BE49-F238E27FC236}">
                  <a16:creationId xmlns:a16="http://schemas.microsoft.com/office/drawing/2014/main" id="{FD37AFCE-4CD9-4824-A2DA-AB1ABF986BD2}"/>
                </a:ext>
              </a:extLst>
            </xdr:cNvPr>
            <xdr:cNvSpPr txBox="1"/>
          </xdr:nvSpPr>
          <xdr:spPr>
            <a:xfrm>
              <a:off x="13146524" y="7182059"/>
              <a:ext cx="885846" cy="303627"/>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Getliņi</a:t>
              </a:r>
              <a:r>
                <a:rPr lang="en-US" sz="1200"/>
                <a:t>"</a:t>
              </a:r>
              <a:endParaRPr lang="lv-LV" sz="1200"/>
            </a:p>
          </xdr:txBody>
        </xdr:sp>
        <xdr:sp macro="" textlink="">
          <xdr:nvSpPr>
            <xdr:cNvPr id="683" name="TextBox 59">
              <a:extLst>
                <a:ext uri="{FF2B5EF4-FFF2-40B4-BE49-F238E27FC236}">
                  <a16:creationId xmlns:a16="http://schemas.microsoft.com/office/drawing/2014/main" id="{8D67AC5F-A23E-4B69-ACD4-A83A83068F42}"/>
                </a:ext>
              </a:extLst>
            </xdr:cNvPr>
            <xdr:cNvSpPr txBox="1"/>
          </xdr:nvSpPr>
          <xdr:spPr>
            <a:xfrm>
              <a:off x="12059236" y="7860061"/>
              <a:ext cx="1382182" cy="323710"/>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Brakšķi</a:t>
              </a:r>
              <a:r>
                <a:rPr lang="en-US" sz="1200"/>
                <a:t>"</a:t>
              </a:r>
              <a:endParaRPr lang="lv-LV" sz="1200"/>
            </a:p>
          </xdr:txBody>
        </xdr:sp>
        <xdr:sp macro="" textlink="">
          <xdr:nvSpPr>
            <xdr:cNvPr id="684" name="TextBox 61">
              <a:extLst>
                <a:ext uri="{FF2B5EF4-FFF2-40B4-BE49-F238E27FC236}">
                  <a16:creationId xmlns:a16="http://schemas.microsoft.com/office/drawing/2014/main" id="{140DEADA-990E-43EF-B078-88D23DACE61E}"/>
                </a:ext>
              </a:extLst>
            </xdr:cNvPr>
            <xdr:cNvSpPr txBox="1"/>
          </xdr:nvSpPr>
          <xdr:spPr>
            <a:xfrm>
              <a:off x="10670311" y="5764326"/>
              <a:ext cx="827530" cy="295657"/>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Janvāri</a:t>
              </a:r>
              <a:r>
                <a:rPr lang="en-US" sz="1200"/>
                <a:t>"</a:t>
              </a:r>
              <a:endParaRPr lang="lv-LV" sz="1200"/>
            </a:p>
          </xdr:txBody>
        </xdr:sp>
        <xdr:sp macro="" textlink="">
          <xdr:nvSpPr>
            <xdr:cNvPr id="685" name="TextBox 63">
              <a:extLst>
                <a:ext uri="{FF2B5EF4-FFF2-40B4-BE49-F238E27FC236}">
                  <a16:creationId xmlns:a16="http://schemas.microsoft.com/office/drawing/2014/main" id="{B42D13E9-4FDC-4E68-9F7D-29B2E499645E}"/>
                </a:ext>
              </a:extLst>
            </xdr:cNvPr>
            <xdr:cNvSpPr txBox="1"/>
          </xdr:nvSpPr>
          <xdr:spPr>
            <a:xfrm>
              <a:off x="15827107" y="8163160"/>
              <a:ext cx="943411" cy="31181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Dziļā vāda</a:t>
              </a:r>
              <a:r>
                <a:rPr lang="en-US" sz="1200"/>
                <a:t>"</a:t>
              </a:r>
              <a:endParaRPr lang="lv-LV" sz="1200"/>
            </a:p>
          </xdr:txBody>
        </xdr:sp>
        <xdr:sp macro="" textlink="">
          <xdr:nvSpPr>
            <xdr:cNvPr id="686" name="TextBox 131">
              <a:extLst>
                <a:ext uri="{FF2B5EF4-FFF2-40B4-BE49-F238E27FC236}">
                  <a16:creationId xmlns:a16="http://schemas.microsoft.com/office/drawing/2014/main" id="{6C2EDCD0-B0FB-4F65-A8F6-0D7F4C0073FC}"/>
                </a:ext>
              </a:extLst>
            </xdr:cNvPr>
            <xdr:cNvSpPr txBox="1"/>
          </xdr:nvSpPr>
          <xdr:spPr>
            <a:xfrm>
              <a:off x="19459961" y="6369138"/>
              <a:ext cx="1322799" cy="468339"/>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Sadzīves atkritumu </a:t>
              </a:r>
            </a:p>
            <a:p>
              <a:r>
                <a:rPr lang="lv-LV" sz="1100">
                  <a:solidFill>
                    <a:schemeClr val="tx1">
                      <a:lumMod val="75000"/>
                      <a:lumOff val="25000"/>
                    </a:schemeClr>
                  </a:solidFill>
                </a:rPr>
                <a:t>poligoni</a:t>
              </a:r>
            </a:p>
          </xdr:txBody>
        </xdr:sp>
        <xdr:pic>
          <xdr:nvPicPr>
            <xdr:cNvPr id="687" name="Picture 686" descr="A close up of a logo&#10;&#10;Description automatically generated">
              <a:extLst>
                <a:ext uri="{FF2B5EF4-FFF2-40B4-BE49-F238E27FC236}">
                  <a16:creationId xmlns:a16="http://schemas.microsoft.com/office/drawing/2014/main" id="{CE590433-D1DC-4B6E-A8C5-D61F58C5F74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470598" y="5984311"/>
              <a:ext cx="225527" cy="256237"/>
            </a:xfrm>
            <a:prstGeom prst="rect">
              <a:avLst/>
            </a:prstGeom>
          </xdr:spPr>
        </xdr:pic>
        <xdr:pic>
          <xdr:nvPicPr>
            <xdr:cNvPr id="688" name="Picture 687" descr="A picture containing drawing&#10;&#10;Description automatically generated">
              <a:extLst>
                <a:ext uri="{FF2B5EF4-FFF2-40B4-BE49-F238E27FC236}">
                  <a16:creationId xmlns:a16="http://schemas.microsoft.com/office/drawing/2014/main" id="{93F368AC-802C-41B6-9BC3-F5840263CBC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9342744" y="6861787"/>
              <a:ext cx="205120" cy="199934"/>
            </a:xfrm>
            <a:prstGeom prst="rect">
              <a:avLst/>
            </a:prstGeom>
          </xdr:spPr>
        </xdr:pic>
        <xdr:pic>
          <xdr:nvPicPr>
            <xdr:cNvPr id="689" name="Picture 688" descr="A picture containing drawing&#10;&#10;Description automatically generated">
              <a:extLst>
                <a:ext uri="{FF2B5EF4-FFF2-40B4-BE49-F238E27FC236}">
                  <a16:creationId xmlns:a16="http://schemas.microsoft.com/office/drawing/2014/main" id="{CAD23DB5-1A47-4F34-AD7D-E0A16484CB9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202011" y="6518449"/>
              <a:ext cx="265268" cy="269452"/>
            </a:xfrm>
            <a:prstGeom prst="rect">
              <a:avLst/>
            </a:prstGeom>
          </xdr:spPr>
        </xdr:pic>
        <xdr:pic>
          <xdr:nvPicPr>
            <xdr:cNvPr id="690" name="Picture 689" descr="A picture containing drawing&#10;&#10;Description automatically generated">
              <a:extLst>
                <a:ext uri="{FF2B5EF4-FFF2-40B4-BE49-F238E27FC236}">
                  <a16:creationId xmlns:a16="http://schemas.microsoft.com/office/drawing/2014/main" id="{4FCAA2ED-2E73-4F9C-9689-B7A54E12FFC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7552847" y="8844171"/>
              <a:ext cx="301719" cy="309480"/>
            </a:xfrm>
            <a:prstGeom prst="rect">
              <a:avLst/>
            </a:prstGeom>
          </xdr:spPr>
        </xdr:pic>
        <xdr:pic>
          <xdr:nvPicPr>
            <xdr:cNvPr id="691" name="Picture 690" descr="A picture containing drawing&#10;&#10;Description automatically generated">
              <a:extLst>
                <a:ext uri="{FF2B5EF4-FFF2-40B4-BE49-F238E27FC236}">
                  <a16:creationId xmlns:a16="http://schemas.microsoft.com/office/drawing/2014/main" id="{165DCE05-C737-4CCA-B536-569AFEE57CD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737550" y="8340825"/>
              <a:ext cx="301156" cy="311110"/>
            </a:xfrm>
            <a:prstGeom prst="rect">
              <a:avLst/>
            </a:prstGeom>
          </xdr:spPr>
        </xdr:pic>
        <xdr:pic>
          <xdr:nvPicPr>
            <xdr:cNvPr id="692" name="Picture 691" descr="A picture containing drawing&#10;&#10;Description automatically generated">
              <a:extLst>
                <a:ext uri="{FF2B5EF4-FFF2-40B4-BE49-F238E27FC236}">
                  <a16:creationId xmlns:a16="http://schemas.microsoft.com/office/drawing/2014/main" id="{AA01B5E4-9226-4C94-99EE-4A5BE8B30EE9}"/>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410796" y="6245122"/>
              <a:ext cx="284243" cy="291690"/>
            </a:xfrm>
            <a:prstGeom prst="rect">
              <a:avLst/>
            </a:prstGeom>
          </xdr:spPr>
        </xdr:pic>
        <xdr:sp macro="" textlink="">
          <xdr:nvSpPr>
            <xdr:cNvPr id="693" name="TextBox 131">
              <a:extLst>
                <a:ext uri="{FF2B5EF4-FFF2-40B4-BE49-F238E27FC236}">
                  <a16:creationId xmlns:a16="http://schemas.microsoft.com/office/drawing/2014/main" id="{0D5F8F98-463A-41E5-8EF6-2C1F62432FFD}"/>
                </a:ext>
              </a:extLst>
            </xdr:cNvPr>
            <xdr:cNvSpPr txBox="1"/>
          </xdr:nvSpPr>
          <xdr:spPr>
            <a:xfrm>
              <a:off x="19461395" y="6808496"/>
              <a:ext cx="1322997" cy="387444"/>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Reģionālie atkritumu apsaimniekošanas centri</a:t>
              </a:r>
            </a:p>
          </xdr:txBody>
        </xdr:sp>
        <xdr:pic>
          <xdr:nvPicPr>
            <xdr:cNvPr id="694" name="Picture 693" descr="A close up of a logo&#10;&#10;Description automatically generated">
              <a:extLst>
                <a:ext uri="{FF2B5EF4-FFF2-40B4-BE49-F238E27FC236}">
                  <a16:creationId xmlns:a16="http://schemas.microsoft.com/office/drawing/2014/main" id="{E30F106B-C1C8-48B5-848C-6C86C45126CC}"/>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9320188" y="6429282"/>
              <a:ext cx="203148" cy="206285"/>
            </a:xfrm>
            <a:prstGeom prst="rect">
              <a:avLst/>
            </a:prstGeom>
          </xdr:spPr>
        </xdr:pic>
      </xdr:grpSp>
      <xdr:grpSp>
        <xdr:nvGrpSpPr>
          <xdr:cNvPr id="525" name="Group 524">
            <a:extLst>
              <a:ext uri="{FF2B5EF4-FFF2-40B4-BE49-F238E27FC236}">
                <a16:creationId xmlns:a16="http://schemas.microsoft.com/office/drawing/2014/main" id="{5D5E012B-0AE9-4A94-B8E5-62EDFC3390D2}"/>
              </a:ext>
            </a:extLst>
          </xdr:cNvPr>
          <xdr:cNvGrpSpPr/>
        </xdr:nvGrpSpPr>
        <xdr:grpSpPr>
          <a:xfrm>
            <a:off x="4886210" y="11087718"/>
            <a:ext cx="12106626" cy="5026735"/>
            <a:chOff x="5256156" y="2526343"/>
            <a:chExt cx="12185764" cy="5178537"/>
          </a:xfrm>
        </xdr:grpSpPr>
        <xdr:grpSp>
          <xdr:nvGrpSpPr>
            <xdr:cNvPr id="526" name="Group 525">
              <a:extLst>
                <a:ext uri="{FF2B5EF4-FFF2-40B4-BE49-F238E27FC236}">
                  <a16:creationId xmlns:a16="http://schemas.microsoft.com/office/drawing/2014/main" id="{C33278CA-CFEF-46F3-A93D-09BA284F4F40}"/>
                </a:ext>
              </a:extLst>
            </xdr:cNvPr>
            <xdr:cNvGrpSpPr/>
          </xdr:nvGrpSpPr>
          <xdr:grpSpPr>
            <a:xfrm>
              <a:off x="15672860" y="4621319"/>
              <a:ext cx="314637" cy="251183"/>
              <a:chOff x="5809873" y="11060940"/>
              <a:chExt cx="333623" cy="259423"/>
            </a:xfrm>
          </xdr:grpSpPr>
          <xdr:sp macro="" textlink="">
            <xdr:nvSpPr>
              <xdr:cNvPr id="667" name="Heptagon 666">
                <a:extLst>
                  <a:ext uri="{FF2B5EF4-FFF2-40B4-BE49-F238E27FC236}">
                    <a16:creationId xmlns:a16="http://schemas.microsoft.com/office/drawing/2014/main" id="{1A7B2562-DE46-4EB7-B9B0-44DD109B35BF}"/>
                  </a:ext>
                </a:extLst>
              </xdr:cNvPr>
              <xdr:cNvSpPr/>
            </xdr:nvSpPr>
            <xdr:spPr>
              <a:xfrm>
                <a:off x="5844824" y="11060940"/>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68" name="TextBox 667">
                <a:extLst>
                  <a:ext uri="{FF2B5EF4-FFF2-40B4-BE49-F238E27FC236}">
                    <a16:creationId xmlns:a16="http://schemas.microsoft.com/office/drawing/2014/main" id="{82AE6E19-DB9A-4F4B-B302-93AAFB1BCC0A}"/>
                  </a:ext>
                </a:extLst>
              </xdr:cNvPr>
              <xdr:cNvSpPr txBox="1"/>
            </xdr:nvSpPr>
            <xdr:spPr>
              <a:xfrm>
                <a:off x="5809873" y="11065441"/>
                <a:ext cx="333623" cy="254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lv-LV" sz="1000" b="1"/>
                  <a:t>12</a:t>
                </a:r>
                <a:endParaRPr lang="en-US" sz="1000" b="1"/>
              </a:p>
            </xdr:txBody>
          </xdr:sp>
        </xdr:grpSp>
        <xdr:sp macro="" textlink="">
          <xdr:nvSpPr>
            <xdr:cNvPr id="527" name="TextBox 131">
              <a:extLst>
                <a:ext uri="{FF2B5EF4-FFF2-40B4-BE49-F238E27FC236}">
                  <a16:creationId xmlns:a16="http://schemas.microsoft.com/office/drawing/2014/main" id="{0FE9A294-C7C8-4622-A6A5-538CF970DDAC}"/>
                </a:ext>
              </a:extLst>
            </xdr:cNvPr>
            <xdr:cNvSpPr txBox="1"/>
          </xdr:nvSpPr>
          <xdr:spPr>
            <a:xfrm>
              <a:off x="15913174" y="4564917"/>
              <a:ext cx="1483932" cy="740640"/>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PVD reģistrēts biogāzes ražošanas uzņēmums ar VVD atļauju</a:t>
              </a:r>
            </a:p>
          </xdr:txBody>
        </xdr:sp>
        <xdr:grpSp>
          <xdr:nvGrpSpPr>
            <xdr:cNvPr id="528" name="Group 527">
              <a:extLst>
                <a:ext uri="{FF2B5EF4-FFF2-40B4-BE49-F238E27FC236}">
                  <a16:creationId xmlns:a16="http://schemas.microsoft.com/office/drawing/2014/main" id="{825E5539-1910-46DC-8802-5A860FB452FB}"/>
                </a:ext>
              </a:extLst>
            </xdr:cNvPr>
            <xdr:cNvGrpSpPr/>
          </xdr:nvGrpSpPr>
          <xdr:grpSpPr>
            <a:xfrm>
              <a:off x="13391144" y="7438978"/>
              <a:ext cx="261491" cy="265902"/>
              <a:chOff x="5757951" y="9777550"/>
              <a:chExt cx="313514" cy="294627"/>
            </a:xfrm>
          </xdr:grpSpPr>
          <xdr:sp macro="" textlink="">
            <xdr:nvSpPr>
              <xdr:cNvPr id="665" name="Heptagon 664">
                <a:extLst>
                  <a:ext uri="{FF2B5EF4-FFF2-40B4-BE49-F238E27FC236}">
                    <a16:creationId xmlns:a16="http://schemas.microsoft.com/office/drawing/2014/main" id="{202937AC-0085-4DC8-8B30-85BBF965B8EE}"/>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66" name="TextBox 665">
                <a:extLst>
                  <a:ext uri="{FF2B5EF4-FFF2-40B4-BE49-F238E27FC236}">
                    <a16:creationId xmlns:a16="http://schemas.microsoft.com/office/drawing/2014/main" id="{DC58D222-44F6-433C-AE38-307FF594325E}"/>
                  </a:ext>
                </a:extLst>
              </xdr:cNvPr>
              <xdr:cNvSpPr txBox="1"/>
            </xdr:nvSpPr>
            <xdr:spPr>
              <a:xfrm>
                <a:off x="5757951" y="9777550"/>
                <a:ext cx="313514" cy="2946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a:t>
                </a:r>
                <a:endParaRPr lang="en-US" sz="1000" b="1"/>
              </a:p>
            </xdr:txBody>
          </xdr:sp>
        </xdr:grpSp>
        <xdr:grpSp>
          <xdr:nvGrpSpPr>
            <xdr:cNvPr id="529" name="Group 528">
              <a:extLst>
                <a:ext uri="{FF2B5EF4-FFF2-40B4-BE49-F238E27FC236}">
                  <a16:creationId xmlns:a16="http://schemas.microsoft.com/office/drawing/2014/main" id="{A776F04D-CF43-44E9-94FF-658EAAA43663}"/>
                </a:ext>
              </a:extLst>
            </xdr:cNvPr>
            <xdr:cNvGrpSpPr/>
          </xdr:nvGrpSpPr>
          <xdr:grpSpPr>
            <a:xfrm>
              <a:off x="13827011" y="3563186"/>
              <a:ext cx="249735" cy="258527"/>
              <a:chOff x="5758535" y="9777098"/>
              <a:chExt cx="271334" cy="261162"/>
            </a:xfrm>
          </xdr:grpSpPr>
          <xdr:sp macro="" textlink="">
            <xdr:nvSpPr>
              <xdr:cNvPr id="663" name="Heptagon 662">
                <a:extLst>
                  <a:ext uri="{FF2B5EF4-FFF2-40B4-BE49-F238E27FC236}">
                    <a16:creationId xmlns:a16="http://schemas.microsoft.com/office/drawing/2014/main" id="{833EFC0E-0464-407E-9A42-09AE1A051B8A}"/>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64" name="TextBox 663">
                <a:extLst>
                  <a:ext uri="{FF2B5EF4-FFF2-40B4-BE49-F238E27FC236}">
                    <a16:creationId xmlns:a16="http://schemas.microsoft.com/office/drawing/2014/main" id="{0D98D1E3-1838-45D9-8C41-EE4B423D2D5F}"/>
                  </a:ext>
                </a:extLst>
              </xdr:cNvPr>
              <xdr:cNvSpPr txBox="1"/>
            </xdr:nvSpPr>
            <xdr:spPr>
              <a:xfrm>
                <a:off x="5758535" y="9777098"/>
                <a:ext cx="252722" cy="261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a:t>
                </a:r>
                <a:endParaRPr lang="en-US" sz="1000" b="1"/>
              </a:p>
            </xdr:txBody>
          </xdr:sp>
        </xdr:grpSp>
        <xdr:grpSp>
          <xdr:nvGrpSpPr>
            <xdr:cNvPr id="530" name="Group 529">
              <a:extLst>
                <a:ext uri="{FF2B5EF4-FFF2-40B4-BE49-F238E27FC236}">
                  <a16:creationId xmlns:a16="http://schemas.microsoft.com/office/drawing/2014/main" id="{3DB35DA0-3B94-4124-BF29-49CACA4422AA}"/>
                </a:ext>
              </a:extLst>
            </xdr:cNvPr>
            <xdr:cNvGrpSpPr/>
          </xdr:nvGrpSpPr>
          <xdr:grpSpPr>
            <a:xfrm>
              <a:off x="8405660" y="4645108"/>
              <a:ext cx="254071" cy="258571"/>
              <a:chOff x="5757952" y="9777550"/>
              <a:chExt cx="271917" cy="266230"/>
            </a:xfrm>
          </xdr:grpSpPr>
          <xdr:sp macro="" textlink="">
            <xdr:nvSpPr>
              <xdr:cNvPr id="661" name="Heptagon 660">
                <a:extLst>
                  <a:ext uri="{FF2B5EF4-FFF2-40B4-BE49-F238E27FC236}">
                    <a16:creationId xmlns:a16="http://schemas.microsoft.com/office/drawing/2014/main" id="{6FBBCC38-5D2E-40D4-A3C9-9077E40FBA51}"/>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62" name="TextBox 661">
                <a:extLst>
                  <a:ext uri="{FF2B5EF4-FFF2-40B4-BE49-F238E27FC236}">
                    <a16:creationId xmlns:a16="http://schemas.microsoft.com/office/drawing/2014/main" id="{01D26A63-76E7-4226-A7DA-E3BB6F8294EA}"/>
                  </a:ext>
                </a:extLst>
              </xdr:cNvPr>
              <xdr:cNvSpPr txBox="1"/>
            </xdr:nvSpPr>
            <xdr:spPr>
              <a:xfrm>
                <a:off x="5757952" y="9777550"/>
                <a:ext cx="252668" cy="266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a:t>
                </a:r>
                <a:endParaRPr lang="en-US" sz="1000" b="1"/>
              </a:p>
            </xdr:txBody>
          </xdr:sp>
        </xdr:grpSp>
        <xdr:grpSp>
          <xdr:nvGrpSpPr>
            <xdr:cNvPr id="531" name="Group 530">
              <a:extLst>
                <a:ext uri="{FF2B5EF4-FFF2-40B4-BE49-F238E27FC236}">
                  <a16:creationId xmlns:a16="http://schemas.microsoft.com/office/drawing/2014/main" id="{E10A9A1A-8EF6-4BB6-BAC6-B2A3151284AD}"/>
                </a:ext>
              </a:extLst>
            </xdr:cNvPr>
            <xdr:cNvGrpSpPr/>
          </xdr:nvGrpSpPr>
          <xdr:grpSpPr>
            <a:xfrm>
              <a:off x="14078164" y="6418663"/>
              <a:ext cx="382210" cy="269781"/>
              <a:chOff x="5744719" y="9777549"/>
              <a:chExt cx="400059" cy="275371"/>
            </a:xfrm>
          </xdr:grpSpPr>
          <xdr:sp macro="" textlink="">
            <xdr:nvSpPr>
              <xdr:cNvPr id="659" name="Heptagon 658">
                <a:extLst>
                  <a:ext uri="{FF2B5EF4-FFF2-40B4-BE49-F238E27FC236}">
                    <a16:creationId xmlns:a16="http://schemas.microsoft.com/office/drawing/2014/main" id="{6B497CFB-E6CF-48E4-8C0F-E4A56ECCEF6C}"/>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60" name="TextBox 659">
                <a:extLst>
                  <a:ext uri="{FF2B5EF4-FFF2-40B4-BE49-F238E27FC236}">
                    <a16:creationId xmlns:a16="http://schemas.microsoft.com/office/drawing/2014/main" id="{997EA508-0BC0-4F00-8918-544D86EBA09B}"/>
                  </a:ext>
                </a:extLst>
              </xdr:cNvPr>
              <xdr:cNvSpPr txBox="1"/>
            </xdr:nvSpPr>
            <xdr:spPr>
              <a:xfrm>
                <a:off x="5744719" y="9777549"/>
                <a:ext cx="400059" cy="275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10</a:t>
                </a:r>
                <a:endParaRPr lang="en-US" sz="1000" b="1"/>
              </a:p>
            </xdr:txBody>
          </xdr:sp>
        </xdr:grpSp>
        <xdr:grpSp>
          <xdr:nvGrpSpPr>
            <xdr:cNvPr id="532" name="Group 531">
              <a:extLst>
                <a:ext uri="{FF2B5EF4-FFF2-40B4-BE49-F238E27FC236}">
                  <a16:creationId xmlns:a16="http://schemas.microsoft.com/office/drawing/2014/main" id="{714572E7-3390-46B8-B368-6FD63E0DF632}"/>
                </a:ext>
              </a:extLst>
            </xdr:cNvPr>
            <xdr:cNvGrpSpPr/>
          </xdr:nvGrpSpPr>
          <xdr:grpSpPr>
            <a:xfrm>
              <a:off x="11756697" y="4575599"/>
              <a:ext cx="339610" cy="277941"/>
              <a:chOff x="5740527" y="9785178"/>
              <a:chExt cx="366389" cy="270666"/>
            </a:xfrm>
          </xdr:grpSpPr>
          <xdr:sp macro="" textlink="">
            <xdr:nvSpPr>
              <xdr:cNvPr id="657" name="Heptagon 656">
                <a:extLst>
                  <a:ext uri="{FF2B5EF4-FFF2-40B4-BE49-F238E27FC236}">
                    <a16:creationId xmlns:a16="http://schemas.microsoft.com/office/drawing/2014/main" id="{D8DA4B86-7499-44E1-816A-FB06FD3D819B}"/>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58" name="TextBox 657">
                <a:extLst>
                  <a:ext uri="{FF2B5EF4-FFF2-40B4-BE49-F238E27FC236}">
                    <a16:creationId xmlns:a16="http://schemas.microsoft.com/office/drawing/2014/main" id="{6CEED5A1-3A51-4F81-83FD-7D991E19386A}"/>
                  </a:ext>
                </a:extLst>
              </xdr:cNvPr>
              <xdr:cNvSpPr txBox="1"/>
            </xdr:nvSpPr>
            <xdr:spPr>
              <a:xfrm>
                <a:off x="5740527" y="9788530"/>
                <a:ext cx="366389" cy="267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12</a:t>
                </a:r>
                <a:endParaRPr lang="en-US" sz="1100" b="1"/>
              </a:p>
            </xdr:txBody>
          </xdr:sp>
        </xdr:grpSp>
        <xdr:grpSp>
          <xdr:nvGrpSpPr>
            <xdr:cNvPr id="533" name="Group 532">
              <a:extLst>
                <a:ext uri="{FF2B5EF4-FFF2-40B4-BE49-F238E27FC236}">
                  <a16:creationId xmlns:a16="http://schemas.microsoft.com/office/drawing/2014/main" id="{A2D22824-D225-4F09-A019-A928D1887DB6}"/>
                </a:ext>
              </a:extLst>
            </xdr:cNvPr>
            <xdr:cNvGrpSpPr/>
          </xdr:nvGrpSpPr>
          <xdr:grpSpPr>
            <a:xfrm>
              <a:off x="12712389" y="4359126"/>
              <a:ext cx="367050" cy="277942"/>
              <a:chOff x="5740527" y="9785178"/>
              <a:chExt cx="394037" cy="270667"/>
            </a:xfrm>
          </xdr:grpSpPr>
          <xdr:sp macro="" textlink="">
            <xdr:nvSpPr>
              <xdr:cNvPr id="655" name="Heptagon 654">
                <a:extLst>
                  <a:ext uri="{FF2B5EF4-FFF2-40B4-BE49-F238E27FC236}">
                    <a16:creationId xmlns:a16="http://schemas.microsoft.com/office/drawing/2014/main" id="{5FEF72F8-016B-4110-B081-1007AB10B162}"/>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56" name="TextBox 655">
                <a:extLst>
                  <a:ext uri="{FF2B5EF4-FFF2-40B4-BE49-F238E27FC236}">
                    <a16:creationId xmlns:a16="http://schemas.microsoft.com/office/drawing/2014/main" id="{8939F204-9835-4F1C-8BD7-9988D9E4D990}"/>
                  </a:ext>
                </a:extLst>
              </xdr:cNvPr>
              <xdr:cNvSpPr txBox="1"/>
            </xdr:nvSpPr>
            <xdr:spPr>
              <a:xfrm>
                <a:off x="5740527" y="9788530"/>
                <a:ext cx="394037" cy="267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16</a:t>
                </a:r>
                <a:endParaRPr lang="en-US" sz="1100" b="1"/>
              </a:p>
            </xdr:txBody>
          </xdr:sp>
        </xdr:grpSp>
        <xdr:grpSp>
          <xdr:nvGrpSpPr>
            <xdr:cNvPr id="534" name="Group 533">
              <a:extLst>
                <a:ext uri="{FF2B5EF4-FFF2-40B4-BE49-F238E27FC236}">
                  <a16:creationId xmlns:a16="http://schemas.microsoft.com/office/drawing/2014/main" id="{9FAF7F5A-0FDF-4852-811D-7BC00DCBC7AB}"/>
                </a:ext>
              </a:extLst>
            </xdr:cNvPr>
            <xdr:cNvGrpSpPr/>
          </xdr:nvGrpSpPr>
          <xdr:grpSpPr>
            <a:xfrm>
              <a:off x="10109750" y="5236395"/>
              <a:ext cx="327441" cy="274085"/>
              <a:chOff x="5740527" y="9785178"/>
              <a:chExt cx="347194" cy="283606"/>
            </a:xfrm>
          </xdr:grpSpPr>
          <xdr:sp macro="" textlink="">
            <xdr:nvSpPr>
              <xdr:cNvPr id="653" name="Heptagon 652">
                <a:extLst>
                  <a:ext uri="{FF2B5EF4-FFF2-40B4-BE49-F238E27FC236}">
                    <a16:creationId xmlns:a16="http://schemas.microsoft.com/office/drawing/2014/main" id="{4ED21AF6-B3F6-4E57-B155-C7EBF6F4995D}"/>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54" name="TextBox 653">
                <a:extLst>
                  <a:ext uri="{FF2B5EF4-FFF2-40B4-BE49-F238E27FC236}">
                    <a16:creationId xmlns:a16="http://schemas.microsoft.com/office/drawing/2014/main" id="{A73926F8-0E85-4CAB-92A9-6BFC4155E036}"/>
                  </a:ext>
                </a:extLst>
              </xdr:cNvPr>
              <xdr:cNvSpPr txBox="1"/>
            </xdr:nvSpPr>
            <xdr:spPr>
              <a:xfrm>
                <a:off x="5740527" y="9788530"/>
                <a:ext cx="347194" cy="280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17</a:t>
                </a:r>
                <a:endParaRPr lang="en-US" sz="1100" b="1"/>
              </a:p>
            </xdr:txBody>
          </xdr:sp>
        </xdr:grpSp>
        <xdr:grpSp>
          <xdr:nvGrpSpPr>
            <xdr:cNvPr id="535" name="Group 534">
              <a:extLst>
                <a:ext uri="{FF2B5EF4-FFF2-40B4-BE49-F238E27FC236}">
                  <a16:creationId xmlns:a16="http://schemas.microsoft.com/office/drawing/2014/main" id="{9616B474-C1A2-4075-A0B2-FF4EAB841277}"/>
                </a:ext>
              </a:extLst>
            </xdr:cNvPr>
            <xdr:cNvGrpSpPr/>
          </xdr:nvGrpSpPr>
          <xdr:grpSpPr>
            <a:xfrm>
              <a:off x="10012343" y="5364342"/>
              <a:ext cx="243574" cy="258570"/>
              <a:chOff x="5757952" y="9777550"/>
              <a:chExt cx="271917" cy="274345"/>
            </a:xfrm>
          </xdr:grpSpPr>
          <xdr:sp macro="" textlink="">
            <xdr:nvSpPr>
              <xdr:cNvPr id="651" name="Heptagon 650">
                <a:extLst>
                  <a:ext uri="{FF2B5EF4-FFF2-40B4-BE49-F238E27FC236}">
                    <a16:creationId xmlns:a16="http://schemas.microsoft.com/office/drawing/2014/main" id="{C8091664-392D-441B-B5D0-DFE8A3F84747}"/>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52" name="TextBox 651">
                <a:extLst>
                  <a:ext uri="{FF2B5EF4-FFF2-40B4-BE49-F238E27FC236}">
                    <a16:creationId xmlns:a16="http://schemas.microsoft.com/office/drawing/2014/main" id="{73E23F12-B240-4F6E-BCCD-F27B0C679064}"/>
                  </a:ext>
                </a:extLst>
              </xdr:cNvPr>
              <xdr:cNvSpPr txBox="1"/>
            </xdr:nvSpPr>
            <xdr:spPr>
              <a:xfrm>
                <a:off x="5757952" y="9777550"/>
                <a:ext cx="252669" cy="274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a:t>
                </a:r>
                <a:endParaRPr lang="en-US" sz="1000" b="1"/>
              </a:p>
            </xdr:txBody>
          </xdr:sp>
        </xdr:grpSp>
        <xdr:grpSp>
          <xdr:nvGrpSpPr>
            <xdr:cNvPr id="536" name="Group 535">
              <a:extLst>
                <a:ext uri="{FF2B5EF4-FFF2-40B4-BE49-F238E27FC236}">
                  <a16:creationId xmlns:a16="http://schemas.microsoft.com/office/drawing/2014/main" id="{C26AA02B-AFEC-49A2-9CED-EB8AD312BD54}"/>
                </a:ext>
              </a:extLst>
            </xdr:cNvPr>
            <xdr:cNvGrpSpPr/>
          </xdr:nvGrpSpPr>
          <xdr:grpSpPr>
            <a:xfrm>
              <a:off x="10545719" y="3748584"/>
              <a:ext cx="331628" cy="273918"/>
              <a:chOff x="5740526" y="9785178"/>
              <a:chExt cx="356373" cy="286120"/>
            </a:xfrm>
          </xdr:grpSpPr>
          <xdr:sp macro="" textlink="">
            <xdr:nvSpPr>
              <xdr:cNvPr id="649" name="Heptagon 648">
                <a:extLst>
                  <a:ext uri="{FF2B5EF4-FFF2-40B4-BE49-F238E27FC236}">
                    <a16:creationId xmlns:a16="http://schemas.microsoft.com/office/drawing/2014/main" id="{3A395BB3-7437-4B24-9C3C-1B2D7DE146CF}"/>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50" name="TextBox 649">
                <a:extLst>
                  <a:ext uri="{FF2B5EF4-FFF2-40B4-BE49-F238E27FC236}">
                    <a16:creationId xmlns:a16="http://schemas.microsoft.com/office/drawing/2014/main" id="{42BCA161-B4DE-42BA-9E93-33E5A9CF287A}"/>
                  </a:ext>
                </a:extLst>
              </xdr:cNvPr>
              <xdr:cNvSpPr txBox="1"/>
            </xdr:nvSpPr>
            <xdr:spPr>
              <a:xfrm>
                <a:off x="5740526" y="9788530"/>
                <a:ext cx="356373" cy="282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18</a:t>
                </a:r>
                <a:endParaRPr lang="en-US" sz="1100" b="1"/>
              </a:p>
            </xdr:txBody>
          </xdr:sp>
        </xdr:grpSp>
        <xdr:grpSp>
          <xdr:nvGrpSpPr>
            <xdr:cNvPr id="537" name="Group 536">
              <a:extLst>
                <a:ext uri="{FF2B5EF4-FFF2-40B4-BE49-F238E27FC236}">
                  <a16:creationId xmlns:a16="http://schemas.microsoft.com/office/drawing/2014/main" id="{90169FE0-5CAD-40B4-8C0E-C943EC5E34ED}"/>
                </a:ext>
              </a:extLst>
            </xdr:cNvPr>
            <xdr:cNvGrpSpPr/>
          </xdr:nvGrpSpPr>
          <xdr:grpSpPr>
            <a:xfrm>
              <a:off x="10324294" y="3048752"/>
              <a:ext cx="332520" cy="277841"/>
              <a:chOff x="5740527" y="9785178"/>
              <a:chExt cx="347194" cy="279311"/>
            </a:xfrm>
          </xdr:grpSpPr>
          <xdr:sp macro="" textlink="">
            <xdr:nvSpPr>
              <xdr:cNvPr id="647" name="Heptagon 646">
                <a:extLst>
                  <a:ext uri="{FF2B5EF4-FFF2-40B4-BE49-F238E27FC236}">
                    <a16:creationId xmlns:a16="http://schemas.microsoft.com/office/drawing/2014/main" id="{4A77C48C-C4C9-427F-94D4-C73C064341AD}"/>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48" name="TextBox 647">
                <a:extLst>
                  <a:ext uri="{FF2B5EF4-FFF2-40B4-BE49-F238E27FC236}">
                    <a16:creationId xmlns:a16="http://schemas.microsoft.com/office/drawing/2014/main" id="{0E10329A-EA83-4CB2-A4AC-3B85040E2C66}"/>
                  </a:ext>
                </a:extLst>
              </xdr:cNvPr>
              <xdr:cNvSpPr txBox="1"/>
            </xdr:nvSpPr>
            <xdr:spPr>
              <a:xfrm>
                <a:off x="5740527" y="9788530"/>
                <a:ext cx="347194" cy="275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20</a:t>
                </a:r>
                <a:endParaRPr lang="en-US" sz="1100" b="1"/>
              </a:p>
            </xdr:txBody>
          </xdr:sp>
        </xdr:grpSp>
        <xdr:grpSp>
          <xdr:nvGrpSpPr>
            <xdr:cNvPr id="538" name="Group 537">
              <a:extLst>
                <a:ext uri="{FF2B5EF4-FFF2-40B4-BE49-F238E27FC236}">
                  <a16:creationId xmlns:a16="http://schemas.microsoft.com/office/drawing/2014/main" id="{E65E90DE-317C-4CC8-A87B-D6066CD18A94}"/>
                </a:ext>
              </a:extLst>
            </xdr:cNvPr>
            <xdr:cNvGrpSpPr/>
          </xdr:nvGrpSpPr>
          <xdr:grpSpPr>
            <a:xfrm>
              <a:off x="12612168" y="5709645"/>
              <a:ext cx="329980" cy="277886"/>
              <a:chOff x="5740527" y="9785178"/>
              <a:chExt cx="347194" cy="275385"/>
            </a:xfrm>
          </xdr:grpSpPr>
          <xdr:sp macro="" textlink="">
            <xdr:nvSpPr>
              <xdr:cNvPr id="645" name="Heptagon 644">
                <a:extLst>
                  <a:ext uri="{FF2B5EF4-FFF2-40B4-BE49-F238E27FC236}">
                    <a16:creationId xmlns:a16="http://schemas.microsoft.com/office/drawing/2014/main" id="{3120672E-C2E5-4FB4-85D5-501EE7B70049}"/>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46" name="TextBox 645">
                <a:extLst>
                  <a:ext uri="{FF2B5EF4-FFF2-40B4-BE49-F238E27FC236}">
                    <a16:creationId xmlns:a16="http://schemas.microsoft.com/office/drawing/2014/main" id="{E2F02CB7-73B2-4453-9283-1120612A317D}"/>
                  </a:ext>
                </a:extLst>
              </xdr:cNvPr>
              <xdr:cNvSpPr txBox="1"/>
            </xdr:nvSpPr>
            <xdr:spPr>
              <a:xfrm>
                <a:off x="5740527" y="9788530"/>
                <a:ext cx="347194"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21</a:t>
                </a:r>
                <a:endParaRPr lang="en-US" sz="1100" b="1"/>
              </a:p>
            </xdr:txBody>
          </xdr:sp>
        </xdr:grpSp>
        <xdr:grpSp>
          <xdr:nvGrpSpPr>
            <xdr:cNvPr id="539" name="Group 538">
              <a:extLst>
                <a:ext uri="{FF2B5EF4-FFF2-40B4-BE49-F238E27FC236}">
                  <a16:creationId xmlns:a16="http://schemas.microsoft.com/office/drawing/2014/main" id="{11C87051-6DBA-4899-94BC-6F65988C53A2}"/>
                </a:ext>
              </a:extLst>
            </xdr:cNvPr>
            <xdr:cNvGrpSpPr/>
          </xdr:nvGrpSpPr>
          <xdr:grpSpPr>
            <a:xfrm>
              <a:off x="9869695" y="4642302"/>
              <a:ext cx="328166" cy="274072"/>
              <a:chOff x="5740527" y="9785178"/>
              <a:chExt cx="347194" cy="284739"/>
            </a:xfrm>
          </xdr:grpSpPr>
          <xdr:sp macro="" textlink="">
            <xdr:nvSpPr>
              <xdr:cNvPr id="643" name="Heptagon 642">
                <a:extLst>
                  <a:ext uri="{FF2B5EF4-FFF2-40B4-BE49-F238E27FC236}">
                    <a16:creationId xmlns:a16="http://schemas.microsoft.com/office/drawing/2014/main" id="{D1337CC3-1B2F-476D-8617-350C76C78828}"/>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44" name="TextBox 643">
                <a:extLst>
                  <a:ext uri="{FF2B5EF4-FFF2-40B4-BE49-F238E27FC236}">
                    <a16:creationId xmlns:a16="http://schemas.microsoft.com/office/drawing/2014/main" id="{530093A3-D957-4849-BCA1-0988EF944E03}"/>
                  </a:ext>
                </a:extLst>
              </xdr:cNvPr>
              <xdr:cNvSpPr txBox="1"/>
            </xdr:nvSpPr>
            <xdr:spPr>
              <a:xfrm>
                <a:off x="5740527" y="9788530"/>
                <a:ext cx="347194" cy="281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22</a:t>
                </a:r>
                <a:endParaRPr lang="en-US" sz="1100" b="1"/>
              </a:p>
            </xdr:txBody>
          </xdr:sp>
        </xdr:grpSp>
        <xdr:grpSp>
          <xdr:nvGrpSpPr>
            <xdr:cNvPr id="540" name="Group 539">
              <a:extLst>
                <a:ext uri="{FF2B5EF4-FFF2-40B4-BE49-F238E27FC236}">
                  <a16:creationId xmlns:a16="http://schemas.microsoft.com/office/drawing/2014/main" id="{68229334-9A7F-45AA-B258-A8FEBB61CEC9}"/>
                </a:ext>
              </a:extLst>
            </xdr:cNvPr>
            <xdr:cNvGrpSpPr/>
          </xdr:nvGrpSpPr>
          <xdr:grpSpPr>
            <a:xfrm>
              <a:off x="8530477" y="4956982"/>
              <a:ext cx="327440" cy="275493"/>
              <a:chOff x="5740527" y="9785178"/>
              <a:chExt cx="347194" cy="270243"/>
            </a:xfrm>
          </xdr:grpSpPr>
          <xdr:sp macro="" textlink="">
            <xdr:nvSpPr>
              <xdr:cNvPr id="641" name="Heptagon 640">
                <a:extLst>
                  <a:ext uri="{FF2B5EF4-FFF2-40B4-BE49-F238E27FC236}">
                    <a16:creationId xmlns:a16="http://schemas.microsoft.com/office/drawing/2014/main" id="{69A40364-BB7E-43DB-8241-14D6D8662FD3}"/>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42" name="TextBox 641">
                <a:extLst>
                  <a:ext uri="{FF2B5EF4-FFF2-40B4-BE49-F238E27FC236}">
                    <a16:creationId xmlns:a16="http://schemas.microsoft.com/office/drawing/2014/main" id="{528FD345-5487-48F6-B87E-F2DAFDFF10F2}"/>
                  </a:ext>
                </a:extLst>
              </xdr:cNvPr>
              <xdr:cNvSpPr txBox="1"/>
            </xdr:nvSpPr>
            <xdr:spPr>
              <a:xfrm>
                <a:off x="5740527" y="9788530"/>
                <a:ext cx="347194" cy="266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23</a:t>
                </a:r>
                <a:endParaRPr lang="en-US" sz="1100" b="1"/>
              </a:p>
            </xdr:txBody>
          </xdr:sp>
        </xdr:grpSp>
        <xdr:grpSp>
          <xdr:nvGrpSpPr>
            <xdr:cNvPr id="541" name="Group 540">
              <a:extLst>
                <a:ext uri="{FF2B5EF4-FFF2-40B4-BE49-F238E27FC236}">
                  <a16:creationId xmlns:a16="http://schemas.microsoft.com/office/drawing/2014/main" id="{0392F05F-09D2-4329-981B-DB3343CC81F3}"/>
                </a:ext>
              </a:extLst>
            </xdr:cNvPr>
            <xdr:cNvGrpSpPr/>
          </xdr:nvGrpSpPr>
          <xdr:grpSpPr>
            <a:xfrm>
              <a:off x="10368920" y="4864876"/>
              <a:ext cx="346805" cy="270709"/>
              <a:chOff x="5728877" y="9779634"/>
              <a:chExt cx="363524" cy="281111"/>
            </a:xfrm>
          </xdr:grpSpPr>
          <xdr:sp macro="" textlink="">
            <xdr:nvSpPr>
              <xdr:cNvPr id="639" name="Heptagon 638">
                <a:extLst>
                  <a:ext uri="{FF2B5EF4-FFF2-40B4-BE49-F238E27FC236}">
                    <a16:creationId xmlns:a16="http://schemas.microsoft.com/office/drawing/2014/main" id="{A0C9FD22-F506-479F-9FAF-9371095DB829}"/>
                  </a:ext>
                </a:extLst>
              </xdr:cNvPr>
              <xdr:cNvSpPr/>
            </xdr:nvSpPr>
            <xdr:spPr>
              <a:xfrm>
                <a:off x="5773066" y="9785178"/>
                <a:ext cx="256803" cy="252810"/>
              </a:xfrm>
              <a:prstGeom prst="heptagon">
                <a:avLst/>
              </a:prstGeom>
              <a:solidFill>
                <a:schemeClr val="accent4">
                  <a:lumMod val="60000"/>
                  <a:lumOff val="40000"/>
                </a:schemeClr>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40" name="TextBox 639">
                <a:extLst>
                  <a:ext uri="{FF2B5EF4-FFF2-40B4-BE49-F238E27FC236}">
                    <a16:creationId xmlns:a16="http://schemas.microsoft.com/office/drawing/2014/main" id="{4BD2FF7E-2C38-4ACA-8420-90B7967ACD48}"/>
                  </a:ext>
                </a:extLst>
              </xdr:cNvPr>
              <xdr:cNvSpPr txBox="1"/>
            </xdr:nvSpPr>
            <xdr:spPr>
              <a:xfrm>
                <a:off x="5728877" y="9779634"/>
                <a:ext cx="363524" cy="281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24</a:t>
                </a:r>
                <a:endParaRPr lang="en-US" sz="1100" b="1"/>
              </a:p>
            </xdr:txBody>
          </xdr:sp>
        </xdr:grpSp>
        <xdr:grpSp>
          <xdr:nvGrpSpPr>
            <xdr:cNvPr id="542" name="Group 541">
              <a:extLst>
                <a:ext uri="{FF2B5EF4-FFF2-40B4-BE49-F238E27FC236}">
                  <a16:creationId xmlns:a16="http://schemas.microsoft.com/office/drawing/2014/main" id="{32556147-85AE-4AC6-9F29-7F0B045A9532}"/>
                </a:ext>
              </a:extLst>
            </xdr:cNvPr>
            <xdr:cNvGrpSpPr/>
          </xdr:nvGrpSpPr>
          <xdr:grpSpPr>
            <a:xfrm>
              <a:off x="9521821" y="5752449"/>
              <a:ext cx="329980" cy="274071"/>
              <a:chOff x="5740527" y="9785178"/>
              <a:chExt cx="347194" cy="284740"/>
            </a:xfrm>
          </xdr:grpSpPr>
          <xdr:sp macro="" textlink="">
            <xdr:nvSpPr>
              <xdr:cNvPr id="637" name="Heptagon 636">
                <a:extLst>
                  <a:ext uri="{FF2B5EF4-FFF2-40B4-BE49-F238E27FC236}">
                    <a16:creationId xmlns:a16="http://schemas.microsoft.com/office/drawing/2014/main" id="{E4D6F2C3-0B7D-48BB-B163-BF1EC31B43F6}"/>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38" name="TextBox 637">
                <a:extLst>
                  <a:ext uri="{FF2B5EF4-FFF2-40B4-BE49-F238E27FC236}">
                    <a16:creationId xmlns:a16="http://schemas.microsoft.com/office/drawing/2014/main" id="{33932A00-B78B-4474-B547-DD5A27E035DE}"/>
                  </a:ext>
                </a:extLst>
              </xdr:cNvPr>
              <xdr:cNvSpPr txBox="1"/>
            </xdr:nvSpPr>
            <xdr:spPr>
              <a:xfrm>
                <a:off x="5740527" y="9788530"/>
                <a:ext cx="347194" cy="281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25</a:t>
                </a:r>
                <a:endParaRPr lang="en-US" sz="1100" b="1"/>
              </a:p>
            </xdr:txBody>
          </xdr:sp>
        </xdr:grpSp>
        <xdr:grpSp>
          <xdr:nvGrpSpPr>
            <xdr:cNvPr id="543" name="Group 542">
              <a:extLst>
                <a:ext uri="{FF2B5EF4-FFF2-40B4-BE49-F238E27FC236}">
                  <a16:creationId xmlns:a16="http://schemas.microsoft.com/office/drawing/2014/main" id="{27F32D01-6C98-4736-B19D-CC2D985DDD16}"/>
                </a:ext>
              </a:extLst>
            </xdr:cNvPr>
            <xdr:cNvGrpSpPr/>
          </xdr:nvGrpSpPr>
          <xdr:grpSpPr>
            <a:xfrm>
              <a:off x="9022191" y="5837414"/>
              <a:ext cx="368379" cy="284979"/>
              <a:chOff x="7014726" y="10088968"/>
              <a:chExt cx="395469" cy="294627"/>
            </a:xfrm>
          </xdr:grpSpPr>
          <xdr:sp macro="" textlink="">
            <xdr:nvSpPr>
              <xdr:cNvPr id="635" name="Heptagon 634">
                <a:extLst>
                  <a:ext uri="{FF2B5EF4-FFF2-40B4-BE49-F238E27FC236}">
                    <a16:creationId xmlns:a16="http://schemas.microsoft.com/office/drawing/2014/main" id="{21916D2C-98CF-43AB-86B4-0C3C6C192BDE}"/>
                  </a:ext>
                </a:extLst>
              </xdr:cNvPr>
              <xdr:cNvSpPr/>
            </xdr:nvSpPr>
            <xdr:spPr>
              <a:xfrm>
                <a:off x="7047263" y="1008896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36" name="TextBox 635">
                <a:extLst>
                  <a:ext uri="{FF2B5EF4-FFF2-40B4-BE49-F238E27FC236}">
                    <a16:creationId xmlns:a16="http://schemas.microsoft.com/office/drawing/2014/main" id="{0A41F445-83D5-4F7B-9B33-4A51B8D6F4B1}"/>
                  </a:ext>
                </a:extLst>
              </xdr:cNvPr>
              <xdr:cNvSpPr txBox="1"/>
            </xdr:nvSpPr>
            <xdr:spPr>
              <a:xfrm>
                <a:off x="7014726" y="10103580"/>
                <a:ext cx="395469" cy="28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34</a:t>
                </a:r>
                <a:endParaRPr lang="en-US" sz="1100" b="1"/>
              </a:p>
            </xdr:txBody>
          </xdr:sp>
        </xdr:grpSp>
        <xdr:grpSp>
          <xdr:nvGrpSpPr>
            <xdr:cNvPr id="544" name="Group 543">
              <a:extLst>
                <a:ext uri="{FF2B5EF4-FFF2-40B4-BE49-F238E27FC236}">
                  <a16:creationId xmlns:a16="http://schemas.microsoft.com/office/drawing/2014/main" id="{B74B4003-87EA-4F0E-98D2-63519267529E}"/>
                </a:ext>
              </a:extLst>
            </xdr:cNvPr>
            <xdr:cNvGrpSpPr/>
          </xdr:nvGrpSpPr>
          <xdr:grpSpPr>
            <a:xfrm>
              <a:off x="6254003" y="5637928"/>
              <a:ext cx="329436" cy="277886"/>
              <a:chOff x="5740527" y="9785178"/>
              <a:chExt cx="347194" cy="275385"/>
            </a:xfrm>
          </xdr:grpSpPr>
          <xdr:sp macro="" textlink="">
            <xdr:nvSpPr>
              <xdr:cNvPr id="633" name="Heptagon 632">
                <a:extLst>
                  <a:ext uri="{FF2B5EF4-FFF2-40B4-BE49-F238E27FC236}">
                    <a16:creationId xmlns:a16="http://schemas.microsoft.com/office/drawing/2014/main" id="{81C1C557-8D15-4048-92CB-1E9EEDFA67C5}"/>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34" name="TextBox 633">
                <a:extLst>
                  <a:ext uri="{FF2B5EF4-FFF2-40B4-BE49-F238E27FC236}">
                    <a16:creationId xmlns:a16="http://schemas.microsoft.com/office/drawing/2014/main" id="{5851E7FA-191C-4858-B877-1F03E2591B60}"/>
                  </a:ext>
                </a:extLst>
              </xdr:cNvPr>
              <xdr:cNvSpPr txBox="1"/>
            </xdr:nvSpPr>
            <xdr:spPr>
              <a:xfrm>
                <a:off x="5740527" y="9788530"/>
                <a:ext cx="347194"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30</a:t>
                </a:r>
                <a:endParaRPr lang="en-US" sz="1100" b="1"/>
              </a:p>
            </xdr:txBody>
          </xdr:sp>
        </xdr:grpSp>
        <xdr:grpSp>
          <xdr:nvGrpSpPr>
            <xdr:cNvPr id="545" name="Group 544">
              <a:extLst>
                <a:ext uri="{FF2B5EF4-FFF2-40B4-BE49-F238E27FC236}">
                  <a16:creationId xmlns:a16="http://schemas.microsoft.com/office/drawing/2014/main" id="{7882A79E-F602-481B-9A29-96B988B9148D}"/>
                </a:ext>
              </a:extLst>
            </xdr:cNvPr>
            <xdr:cNvGrpSpPr/>
          </xdr:nvGrpSpPr>
          <xdr:grpSpPr>
            <a:xfrm>
              <a:off x="6862373" y="5301787"/>
              <a:ext cx="331975" cy="277841"/>
              <a:chOff x="5740527" y="9785178"/>
              <a:chExt cx="347194" cy="279312"/>
            </a:xfrm>
          </xdr:grpSpPr>
          <xdr:sp macro="" textlink="">
            <xdr:nvSpPr>
              <xdr:cNvPr id="631" name="Heptagon 630">
                <a:extLst>
                  <a:ext uri="{FF2B5EF4-FFF2-40B4-BE49-F238E27FC236}">
                    <a16:creationId xmlns:a16="http://schemas.microsoft.com/office/drawing/2014/main" id="{4AD63DDC-3C95-4A14-811A-DB2DB81F9FE8}"/>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32" name="TextBox 631">
                <a:extLst>
                  <a:ext uri="{FF2B5EF4-FFF2-40B4-BE49-F238E27FC236}">
                    <a16:creationId xmlns:a16="http://schemas.microsoft.com/office/drawing/2014/main" id="{10D99A90-F503-41DA-8214-6890D62526C6}"/>
                  </a:ext>
                </a:extLst>
              </xdr:cNvPr>
              <xdr:cNvSpPr txBox="1"/>
            </xdr:nvSpPr>
            <xdr:spPr>
              <a:xfrm>
                <a:off x="5740527" y="9788530"/>
                <a:ext cx="347194" cy="275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31</a:t>
                </a:r>
                <a:endParaRPr lang="en-US" sz="1100" b="1"/>
              </a:p>
            </xdr:txBody>
          </xdr:sp>
        </xdr:grpSp>
        <xdr:grpSp>
          <xdr:nvGrpSpPr>
            <xdr:cNvPr id="546" name="Group 545">
              <a:extLst>
                <a:ext uri="{FF2B5EF4-FFF2-40B4-BE49-F238E27FC236}">
                  <a16:creationId xmlns:a16="http://schemas.microsoft.com/office/drawing/2014/main" id="{6BBE087A-C671-4F84-9A7F-88DD43EF6B5D}"/>
                </a:ext>
              </a:extLst>
            </xdr:cNvPr>
            <xdr:cNvGrpSpPr/>
          </xdr:nvGrpSpPr>
          <xdr:grpSpPr>
            <a:xfrm>
              <a:off x="5256156" y="5637928"/>
              <a:ext cx="328166" cy="277886"/>
              <a:chOff x="5740527" y="9785178"/>
              <a:chExt cx="347194" cy="275385"/>
            </a:xfrm>
          </xdr:grpSpPr>
          <xdr:sp macro="" textlink="">
            <xdr:nvSpPr>
              <xdr:cNvPr id="629" name="Heptagon 628">
                <a:extLst>
                  <a:ext uri="{FF2B5EF4-FFF2-40B4-BE49-F238E27FC236}">
                    <a16:creationId xmlns:a16="http://schemas.microsoft.com/office/drawing/2014/main" id="{07FA67B7-BC1E-41F1-A1B4-DF548FD86C5D}"/>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30" name="TextBox 629">
                <a:extLst>
                  <a:ext uri="{FF2B5EF4-FFF2-40B4-BE49-F238E27FC236}">
                    <a16:creationId xmlns:a16="http://schemas.microsoft.com/office/drawing/2014/main" id="{8DE89C63-2085-4F5D-9C4E-28FC4E8CDA24}"/>
                  </a:ext>
                </a:extLst>
              </xdr:cNvPr>
              <xdr:cNvSpPr txBox="1"/>
            </xdr:nvSpPr>
            <xdr:spPr>
              <a:xfrm>
                <a:off x="5740527" y="9788530"/>
                <a:ext cx="347194"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32</a:t>
                </a:r>
                <a:endParaRPr lang="en-US" sz="1100" b="1"/>
              </a:p>
            </xdr:txBody>
          </xdr:sp>
        </xdr:grpSp>
        <xdr:grpSp>
          <xdr:nvGrpSpPr>
            <xdr:cNvPr id="547" name="Group 546">
              <a:extLst>
                <a:ext uri="{FF2B5EF4-FFF2-40B4-BE49-F238E27FC236}">
                  <a16:creationId xmlns:a16="http://schemas.microsoft.com/office/drawing/2014/main" id="{FC832072-5C89-422D-BD05-508011FE9708}"/>
                </a:ext>
              </a:extLst>
            </xdr:cNvPr>
            <xdr:cNvGrpSpPr/>
          </xdr:nvGrpSpPr>
          <xdr:grpSpPr>
            <a:xfrm>
              <a:off x="11569086" y="4954513"/>
              <a:ext cx="391167" cy="277962"/>
              <a:chOff x="5740527" y="9785178"/>
              <a:chExt cx="420056" cy="268968"/>
            </a:xfrm>
          </xdr:grpSpPr>
          <xdr:sp macro="" textlink="">
            <xdr:nvSpPr>
              <xdr:cNvPr id="627" name="Heptagon 626">
                <a:extLst>
                  <a:ext uri="{FF2B5EF4-FFF2-40B4-BE49-F238E27FC236}">
                    <a16:creationId xmlns:a16="http://schemas.microsoft.com/office/drawing/2014/main" id="{9D51AC83-25DB-49DA-824E-F4812F57F8B6}"/>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28" name="TextBox 627">
                <a:extLst>
                  <a:ext uri="{FF2B5EF4-FFF2-40B4-BE49-F238E27FC236}">
                    <a16:creationId xmlns:a16="http://schemas.microsoft.com/office/drawing/2014/main" id="{EA57E3BE-21CB-4981-8313-B24ECA738EBD}"/>
                  </a:ext>
                </a:extLst>
              </xdr:cNvPr>
              <xdr:cNvSpPr txBox="1"/>
            </xdr:nvSpPr>
            <xdr:spPr>
              <a:xfrm>
                <a:off x="5740527" y="9788530"/>
                <a:ext cx="420056" cy="265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33</a:t>
                </a:r>
                <a:endParaRPr lang="en-US" sz="1100" b="1"/>
              </a:p>
            </xdr:txBody>
          </xdr:sp>
        </xdr:grpSp>
        <xdr:grpSp>
          <xdr:nvGrpSpPr>
            <xdr:cNvPr id="548" name="Group 547">
              <a:extLst>
                <a:ext uri="{FF2B5EF4-FFF2-40B4-BE49-F238E27FC236}">
                  <a16:creationId xmlns:a16="http://schemas.microsoft.com/office/drawing/2014/main" id="{40A1D40F-63AF-43D0-BB51-A319B533018A}"/>
                </a:ext>
              </a:extLst>
            </xdr:cNvPr>
            <xdr:cNvGrpSpPr/>
          </xdr:nvGrpSpPr>
          <xdr:grpSpPr>
            <a:xfrm>
              <a:off x="9164371" y="5484340"/>
              <a:ext cx="403346" cy="277886"/>
              <a:chOff x="5740527" y="9785178"/>
              <a:chExt cx="433195" cy="275385"/>
            </a:xfrm>
          </xdr:grpSpPr>
          <xdr:sp macro="" textlink="">
            <xdr:nvSpPr>
              <xdr:cNvPr id="625" name="Heptagon 624">
                <a:extLst>
                  <a:ext uri="{FF2B5EF4-FFF2-40B4-BE49-F238E27FC236}">
                    <a16:creationId xmlns:a16="http://schemas.microsoft.com/office/drawing/2014/main" id="{893ADA83-E6CD-4FCE-A33F-A9C8C5C983D8}"/>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26" name="TextBox 625">
                <a:extLst>
                  <a:ext uri="{FF2B5EF4-FFF2-40B4-BE49-F238E27FC236}">
                    <a16:creationId xmlns:a16="http://schemas.microsoft.com/office/drawing/2014/main" id="{8BCECF5A-C0E5-461C-A763-1BDC6F7BA991}"/>
                  </a:ext>
                </a:extLst>
              </xdr:cNvPr>
              <xdr:cNvSpPr txBox="1"/>
            </xdr:nvSpPr>
            <xdr:spPr>
              <a:xfrm>
                <a:off x="5740527" y="9788530"/>
                <a:ext cx="433195"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28</a:t>
                </a:r>
                <a:endParaRPr lang="en-US" sz="1100" b="1"/>
              </a:p>
            </xdr:txBody>
          </xdr:sp>
        </xdr:grpSp>
        <xdr:grpSp>
          <xdr:nvGrpSpPr>
            <xdr:cNvPr id="549" name="Group 548">
              <a:extLst>
                <a:ext uri="{FF2B5EF4-FFF2-40B4-BE49-F238E27FC236}">
                  <a16:creationId xmlns:a16="http://schemas.microsoft.com/office/drawing/2014/main" id="{DDD8FA4D-CF65-4CB3-9B4C-3125EA87BA90}"/>
                </a:ext>
              </a:extLst>
            </xdr:cNvPr>
            <xdr:cNvGrpSpPr/>
          </xdr:nvGrpSpPr>
          <xdr:grpSpPr>
            <a:xfrm>
              <a:off x="10799801" y="4193580"/>
              <a:ext cx="372236" cy="274768"/>
              <a:chOff x="5730937" y="9779028"/>
              <a:chExt cx="398262" cy="275959"/>
            </a:xfrm>
          </xdr:grpSpPr>
          <xdr:sp macro="" textlink="">
            <xdr:nvSpPr>
              <xdr:cNvPr id="623" name="Heptagon 622">
                <a:extLst>
                  <a:ext uri="{FF2B5EF4-FFF2-40B4-BE49-F238E27FC236}">
                    <a16:creationId xmlns:a16="http://schemas.microsoft.com/office/drawing/2014/main" id="{8FD08C0D-347D-49F1-905F-94A14F999E1E}"/>
                  </a:ext>
                </a:extLst>
              </xdr:cNvPr>
              <xdr:cNvSpPr/>
            </xdr:nvSpPr>
            <xdr:spPr>
              <a:xfrm>
                <a:off x="5773066" y="9785178"/>
                <a:ext cx="256803" cy="252810"/>
              </a:xfrm>
              <a:prstGeom prst="heptagon">
                <a:avLst/>
              </a:prstGeom>
              <a:solidFill>
                <a:schemeClr val="accent4">
                  <a:lumMod val="60000"/>
                  <a:lumOff val="40000"/>
                </a:schemeClr>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24" name="TextBox 623">
                <a:extLst>
                  <a:ext uri="{FF2B5EF4-FFF2-40B4-BE49-F238E27FC236}">
                    <a16:creationId xmlns:a16="http://schemas.microsoft.com/office/drawing/2014/main" id="{98B45B1E-A827-4A8A-8CD1-A62FCB8CDAFE}"/>
                  </a:ext>
                </a:extLst>
              </xdr:cNvPr>
              <xdr:cNvSpPr txBox="1"/>
            </xdr:nvSpPr>
            <xdr:spPr>
              <a:xfrm>
                <a:off x="5730937" y="9779028"/>
                <a:ext cx="398262" cy="275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35</a:t>
                </a:r>
                <a:endParaRPr lang="en-US" sz="1100" b="1"/>
              </a:p>
            </xdr:txBody>
          </xdr:sp>
        </xdr:grpSp>
        <xdr:grpSp>
          <xdr:nvGrpSpPr>
            <xdr:cNvPr id="550" name="Group 549">
              <a:extLst>
                <a:ext uri="{FF2B5EF4-FFF2-40B4-BE49-F238E27FC236}">
                  <a16:creationId xmlns:a16="http://schemas.microsoft.com/office/drawing/2014/main" id="{2C07F82F-7EFE-4B3E-83CA-D3E56F2110AC}"/>
                </a:ext>
              </a:extLst>
            </xdr:cNvPr>
            <xdr:cNvGrpSpPr/>
          </xdr:nvGrpSpPr>
          <xdr:grpSpPr>
            <a:xfrm>
              <a:off x="10632113" y="4130752"/>
              <a:ext cx="328133" cy="260966"/>
              <a:chOff x="5738592" y="9777444"/>
              <a:chExt cx="357422" cy="275254"/>
            </a:xfrm>
          </xdr:grpSpPr>
          <xdr:sp macro="" textlink="">
            <xdr:nvSpPr>
              <xdr:cNvPr id="621" name="Heptagon 620">
                <a:extLst>
                  <a:ext uri="{FF2B5EF4-FFF2-40B4-BE49-F238E27FC236}">
                    <a16:creationId xmlns:a16="http://schemas.microsoft.com/office/drawing/2014/main" id="{AD57CD33-974A-41A1-9127-B806758A6C1C}"/>
                  </a:ext>
                </a:extLst>
              </xdr:cNvPr>
              <xdr:cNvSpPr/>
            </xdr:nvSpPr>
            <xdr:spPr>
              <a:xfrm>
                <a:off x="5773066" y="9785178"/>
                <a:ext cx="256803" cy="252810"/>
              </a:xfrm>
              <a:prstGeom prst="heptagon">
                <a:avLst/>
              </a:prstGeom>
              <a:solidFill>
                <a:schemeClr val="accent4">
                  <a:lumMod val="60000"/>
                  <a:lumOff val="40000"/>
                </a:schemeClr>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22" name="TextBox 621">
                <a:extLst>
                  <a:ext uri="{FF2B5EF4-FFF2-40B4-BE49-F238E27FC236}">
                    <a16:creationId xmlns:a16="http://schemas.microsoft.com/office/drawing/2014/main" id="{5DE5C4A0-7016-49B9-B709-DBB9430B8559}"/>
                  </a:ext>
                </a:extLst>
              </xdr:cNvPr>
              <xdr:cNvSpPr txBox="1"/>
            </xdr:nvSpPr>
            <xdr:spPr>
              <a:xfrm>
                <a:off x="5738592" y="9777444"/>
                <a:ext cx="357422" cy="27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11</a:t>
                </a:r>
                <a:endParaRPr lang="en-US" sz="1000" b="1"/>
              </a:p>
            </xdr:txBody>
          </xdr:sp>
        </xdr:grpSp>
        <xdr:grpSp>
          <xdr:nvGrpSpPr>
            <xdr:cNvPr id="551" name="Group 550">
              <a:extLst>
                <a:ext uri="{FF2B5EF4-FFF2-40B4-BE49-F238E27FC236}">
                  <a16:creationId xmlns:a16="http://schemas.microsoft.com/office/drawing/2014/main" id="{2B836BCD-F888-4E98-9829-F603D1556526}"/>
                </a:ext>
              </a:extLst>
            </xdr:cNvPr>
            <xdr:cNvGrpSpPr/>
          </xdr:nvGrpSpPr>
          <xdr:grpSpPr>
            <a:xfrm>
              <a:off x="14279544" y="5646735"/>
              <a:ext cx="419717" cy="274086"/>
              <a:chOff x="5740526" y="9785178"/>
              <a:chExt cx="449084" cy="272064"/>
            </a:xfrm>
          </xdr:grpSpPr>
          <xdr:sp macro="" textlink="">
            <xdr:nvSpPr>
              <xdr:cNvPr id="619" name="Heptagon 618">
                <a:extLst>
                  <a:ext uri="{FF2B5EF4-FFF2-40B4-BE49-F238E27FC236}">
                    <a16:creationId xmlns:a16="http://schemas.microsoft.com/office/drawing/2014/main" id="{86A5B2E0-5927-4541-9D18-58465BA3E417}"/>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20" name="TextBox 619">
                <a:extLst>
                  <a:ext uri="{FF2B5EF4-FFF2-40B4-BE49-F238E27FC236}">
                    <a16:creationId xmlns:a16="http://schemas.microsoft.com/office/drawing/2014/main" id="{A94DF0ED-8944-4388-9E70-4B7C3D5AB23B}"/>
                  </a:ext>
                </a:extLst>
              </xdr:cNvPr>
              <xdr:cNvSpPr txBox="1"/>
            </xdr:nvSpPr>
            <xdr:spPr>
              <a:xfrm>
                <a:off x="5740526" y="9788530"/>
                <a:ext cx="449084" cy="26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36</a:t>
                </a:r>
                <a:endParaRPr lang="en-US" sz="1100" b="1"/>
              </a:p>
            </xdr:txBody>
          </xdr:sp>
        </xdr:grpSp>
        <xdr:grpSp>
          <xdr:nvGrpSpPr>
            <xdr:cNvPr id="552" name="Group 551">
              <a:extLst>
                <a:ext uri="{FF2B5EF4-FFF2-40B4-BE49-F238E27FC236}">
                  <a16:creationId xmlns:a16="http://schemas.microsoft.com/office/drawing/2014/main" id="{7BC8575B-3380-45C6-A6B0-A31F46CED3E2}"/>
                </a:ext>
              </a:extLst>
            </xdr:cNvPr>
            <xdr:cNvGrpSpPr/>
          </xdr:nvGrpSpPr>
          <xdr:grpSpPr>
            <a:xfrm>
              <a:off x="10021652" y="4448430"/>
              <a:ext cx="328166" cy="274087"/>
              <a:chOff x="5740527" y="9785178"/>
              <a:chExt cx="347194" cy="283366"/>
            </a:xfrm>
          </xdr:grpSpPr>
          <xdr:sp macro="" textlink="">
            <xdr:nvSpPr>
              <xdr:cNvPr id="617" name="Heptagon 616">
                <a:extLst>
                  <a:ext uri="{FF2B5EF4-FFF2-40B4-BE49-F238E27FC236}">
                    <a16:creationId xmlns:a16="http://schemas.microsoft.com/office/drawing/2014/main" id="{5F53C870-ABC9-487B-A780-A27FDECA3642}"/>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18" name="TextBox 617">
                <a:extLst>
                  <a:ext uri="{FF2B5EF4-FFF2-40B4-BE49-F238E27FC236}">
                    <a16:creationId xmlns:a16="http://schemas.microsoft.com/office/drawing/2014/main" id="{0AC800B1-C3E6-4818-AD3C-24DE5BED40C7}"/>
                  </a:ext>
                </a:extLst>
              </xdr:cNvPr>
              <xdr:cNvSpPr txBox="1"/>
            </xdr:nvSpPr>
            <xdr:spPr>
              <a:xfrm>
                <a:off x="5740527" y="9788530"/>
                <a:ext cx="347194" cy="2800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37</a:t>
                </a:r>
                <a:endParaRPr lang="en-US" sz="1100" b="1"/>
              </a:p>
            </xdr:txBody>
          </xdr:sp>
        </xdr:grpSp>
        <xdr:grpSp>
          <xdr:nvGrpSpPr>
            <xdr:cNvPr id="553" name="Group 552">
              <a:extLst>
                <a:ext uri="{FF2B5EF4-FFF2-40B4-BE49-F238E27FC236}">
                  <a16:creationId xmlns:a16="http://schemas.microsoft.com/office/drawing/2014/main" id="{AD7616DD-208F-42D3-B38E-370713257BF5}"/>
                </a:ext>
              </a:extLst>
            </xdr:cNvPr>
            <xdr:cNvGrpSpPr/>
          </xdr:nvGrpSpPr>
          <xdr:grpSpPr>
            <a:xfrm>
              <a:off x="11318179" y="5286766"/>
              <a:ext cx="327440" cy="275493"/>
              <a:chOff x="5740527" y="9785178"/>
              <a:chExt cx="347194" cy="270243"/>
            </a:xfrm>
          </xdr:grpSpPr>
          <xdr:sp macro="" textlink="">
            <xdr:nvSpPr>
              <xdr:cNvPr id="615" name="Heptagon 614">
                <a:extLst>
                  <a:ext uri="{FF2B5EF4-FFF2-40B4-BE49-F238E27FC236}">
                    <a16:creationId xmlns:a16="http://schemas.microsoft.com/office/drawing/2014/main" id="{7091DA0F-E9A2-4B7C-B18A-1FC5E9F57B10}"/>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16" name="TextBox 615">
                <a:extLst>
                  <a:ext uri="{FF2B5EF4-FFF2-40B4-BE49-F238E27FC236}">
                    <a16:creationId xmlns:a16="http://schemas.microsoft.com/office/drawing/2014/main" id="{D3A00D5F-8675-48C8-80F0-9A31787895DE}"/>
                  </a:ext>
                </a:extLst>
              </xdr:cNvPr>
              <xdr:cNvSpPr txBox="1"/>
            </xdr:nvSpPr>
            <xdr:spPr>
              <a:xfrm>
                <a:off x="5740527" y="9788530"/>
                <a:ext cx="347194" cy="266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38</a:t>
                </a:r>
                <a:endParaRPr lang="en-US" sz="1100" b="1"/>
              </a:p>
            </xdr:txBody>
          </xdr:sp>
        </xdr:grpSp>
        <xdr:grpSp>
          <xdr:nvGrpSpPr>
            <xdr:cNvPr id="554" name="Group 553">
              <a:extLst>
                <a:ext uri="{FF2B5EF4-FFF2-40B4-BE49-F238E27FC236}">
                  <a16:creationId xmlns:a16="http://schemas.microsoft.com/office/drawing/2014/main" id="{5354D65F-6A8B-4836-AF68-BC679725D3BB}"/>
                </a:ext>
              </a:extLst>
            </xdr:cNvPr>
            <xdr:cNvGrpSpPr/>
          </xdr:nvGrpSpPr>
          <xdr:grpSpPr>
            <a:xfrm>
              <a:off x="13797616" y="5430306"/>
              <a:ext cx="329980" cy="273953"/>
              <a:chOff x="5740527" y="9785178"/>
              <a:chExt cx="347194" cy="283227"/>
            </a:xfrm>
          </xdr:grpSpPr>
          <xdr:sp macro="" textlink="">
            <xdr:nvSpPr>
              <xdr:cNvPr id="613" name="Heptagon 612">
                <a:extLst>
                  <a:ext uri="{FF2B5EF4-FFF2-40B4-BE49-F238E27FC236}">
                    <a16:creationId xmlns:a16="http://schemas.microsoft.com/office/drawing/2014/main" id="{24AD1834-667F-44BD-81EA-42173BB46128}"/>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14" name="TextBox 613">
                <a:extLst>
                  <a:ext uri="{FF2B5EF4-FFF2-40B4-BE49-F238E27FC236}">
                    <a16:creationId xmlns:a16="http://schemas.microsoft.com/office/drawing/2014/main" id="{54087D80-2013-4B09-9182-FC3A17AF3FEF}"/>
                  </a:ext>
                </a:extLst>
              </xdr:cNvPr>
              <xdr:cNvSpPr txBox="1"/>
            </xdr:nvSpPr>
            <xdr:spPr>
              <a:xfrm>
                <a:off x="5740527" y="9788530"/>
                <a:ext cx="347194" cy="27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39</a:t>
                </a:r>
                <a:endParaRPr lang="en-US" sz="1100" b="1"/>
              </a:p>
            </xdr:txBody>
          </xdr:sp>
        </xdr:grpSp>
        <xdr:grpSp>
          <xdr:nvGrpSpPr>
            <xdr:cNvPr id="555" name="Group 554">
              <a:extLst>
                <a:ext uri="{FF2B5EF4-FFF2-40B4-BE49-F238E27FC236}">
                  <a16:creationId xmlns:a16="http://schemas.microsoft.com/office/drawing/2014/main" id="{275464E5-08CF-4D3D-A6E5-22DB0A8AA891}"/>
                </a:ext>
              </a:extLst>
            </xdr:cNvPr>
            <xdr:cNvGrpSpPr/>
          </xdr:nvGrpSpPr>
          <xdr:grpSpPr>
            <a:xfrm>
              <a:off x="9318135" y="4544175"/>
              <a:ext cx="385622" cy="277962"/>
              <a:chOff x="5740527" y="9785178"/>
              <a:chExt cx="416030" cy="268967"/>
            </a:xfrm>
          </xdr:grpSpPr>
          <xdr:sp macro="" textlink="">
            <xdr:nvSpPr>
              <xdr:cNvPr id="611" name="Heptagon 610">
                <a:extLst>
                  <a:ext uri="{FF2B5EF4-FFF2-40B4-BE49-F238E27FC236}">
                    <a16:creationId xmlns:a16="http://schemas.microsoft.com/office/drawing/2014/main" id="{89ECF77C-FDF8-44D0-BA95-6EF458E0978A}"/>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12" name="TextBox 611">
                <a:extLst>
                  <a:ext uri="{FF2B5EF4-FFF2-40B4-BE49-F238E27FC236}">
                    <a16:creationId xmlns:a16="http://schemas.microsoft.com/office/drawing/2014/main" id="{B28491EC-4A85-4662-B21C-7DCD76DA79B0}"/>
                  </a:ext>
                </a:extLst>
              </xdr:cNvPr>
              <xdr:cNvSpPr txBox="1"/>
            </xdr:nvSpPr>
            <xdr:spPr>
              <a:xfrm>
                <a:off x="5740527" y="9788530"/>
                <a:ext cx="416030" cy="2656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40</a:t>
                </a:r>
                <a:endParaRPr lang="en-US" sz="1100" b="1"/>
              </a:p>
            </xdr:txBody>
          </xdr:sp>
        </xdr:grpSp>
        <xdr:grpSp>
          <xdr:nvGrpSpPr>
            <xdr:cNvPr id="556" name="Group 555">
              <a:extLst>
                <a:ext uri="{FF2B5EF4-FFF2-40B4-BE49-F238E27FC236}">
                  <a16:creationId xmlns:a16="http://schemas.microsoft.com/office/drawing/2014/main" id="{5E137176-4CF0-4F88-A702-C7C7AD981A37}"/>
                </a:ext>
              </a:extLst>
            </xdr:cNvPr>
            <xdr:cNvGrpSpPr/>
          </xdr:nvGrpSpPr>
          <xdr:grpSpPr>
            <a:xfrm>
              <a:off x="11022580" y="5228817"/>
              <a:ext cx="328166" cy="450402"/>
              <a:chOff x="5740527" y="9785178"/>
              <a:chExt cx="347194" cy="465879"/>
            </a:xfrm>
          </xdr:grpSpPr>
          <xdr:sp macro="" textlink="">
            <xdr:nvSpPr>
              <xdr:cNvPr id="609" name="Heptagon 608">
                <a:extLst>
                  <a:ext uri="{FF2B5EF4-FFF2-40B4-BE49-F238E27FC236}">
                    <a16:creationId xmlns:a16="http://schemas.microsoft.com/office/drawing/2014/main" id="{86764A1E-D2E6-442E-912F-7D2E70EC844B}"/>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10" name="TextBox 609">
                <a:extLst>
                  <a:ext uri="{FF2B5EF4-FFF2-40B4-BE49-F238E27FC236}">
                    <a16:creationId xmlns:a16="http://schemas.microsoft.com/office/drawing/2014/main" id="{F970195E-B8A2-40E0-A8F0-918C09618FF2}"/>
                  </a:ext>
                </a:extLst>
              </xdr:cNvPr>
              <xdr:cNvSpPr txBox="1"/>
            </xdr:nvSpPr>
            <xdr:spPr>
              <a:xfrm>
                <a:off x="5740527" y="9788530"/>
                <a:ext cx="347194" cy="462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41</a:t>
                </a:r>
              </a:p>
              <a:p>
                <a:endParaRPr lang="en-US" sz="1100" b="1"/>
              </a:p>
            </xdr:txBody>
          </xdr:sp>
        </xdr:grpSp>
        <xdr:grpSp>
          <xdr:nvGrpSpPr>
            <xdr:cNvPr id="557" name="Group 556">
              <a:extLst>
                <a:ext uri="{FF2B5EF4-FFF2-40B4-BE49-F238E27FC236}">
                  <a16:creationId xmlns:a16="http://schemas.microsoft.com/office/drawing/2014/main" id="{7B7BAE8D-697A-4DD7-A713-A68486A6C441}"/>
                </a:ext>
              </a:extLst>
            </xdr:cNvPr>
            <xdr:cNvGrpSpPr/>
          </xdr:nvGrpSpPr>
          <xdr:grpSpPr>
            <a:xfrm>
              <a:off x="8082922" y="5743653"/>
              <a:ext cx="329436" cy="273953"/>
              <a:chOff x="5740527" y="9785178"/>
              <a:chExt cx="347194" cy="283227"/>
            </a:xfrm>
          </xdr:grpSpPr>
          <xdr:sp macro="" textlink="">
            <xdr:nvSpPr>
              <xdr:cNvPr id="607" name="Heptagon 606">
                <a:extLst>
                  <a:ext uri="{FF2B5EF4-FFF2-40B4-BE49-F238E27FC236}">
                    <a16:creationId xmlns:a16="http://schemas.microsoft.com/office/drawing/2014/main" id="{C91500A1-840C-4521-91E2-75A97864C6C2}"/>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08" name="TextBox 607">
                <a:extLst>
                  <a:ext uri="{FF2B5EF4-FFF2-40B4-BE49-F238E27FC236}">
                    <a16:creationId xmlns:a16="http://schemas.microsoft.com/office/drawing/2014/main" id="{9BBC88FF-D288-4859-BCD2-DA0D2F66BA83}"/>
                  </a:ext>
                </a:extLst>
              </xdr:cNvPr>
              <xdr:cNvSpPr txBox="1"/>
            </xdr:nvSpPr>
            <xdr:spPr>
              <a:xfrm>
                <a:off x="5740527" y="9788530"/>
                <a:ext cx="347194" cy="27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42</a:t>
                </a:r>
                <a:endParaRPr lang="en-US" sz="1100" b="1"/>
              </a:p>
            </xdr:txBody>
          </xdr:sp>
        </xdr:grpSp>
        <xdr:grpSp>
          <xdr:nvGrpSpPr>
            <xdr:cNvPr id="558" name="Group 557">
              <a:extLst>
                <a:ext uri="{FF2B5EF4-FFF2-40B4-BE49-F238E27FC236}">
                  <a16:creationId xmlns:a16="http://schemas.microsoft.com/office/drawing/2014/main" id="{5076B2CA-1B71-4F3E-97D4-ECE2A657263D}"/>
                </a:ext>
              </a:extLst>
            </xdr:cNvPr>
            <xdr:cNvGrpSpPr/>
          </xdr:nvGrpSpPr>
          <xdr:grpSpPr>
            <a:xfrm>
              <a:off x="9030308" y="5637926"/>
              <a:ext cx="329980" cy="277886"/>
              <a:chOff x="5740527" y="9785178"/>
              <a:chExt cx="347194" cy="275385"/>
            </a:xfrm>
          </xdr:grpSpPr>
          <xdr:sp macro="" textlink="">
            <xdr:nvSpPr>
              <xdr:cNvPr id="605" name="Heptagon 604">
                <a:extLst>
                  <a:ext uri="{FF2B5EF4-FFF2-40B4-BE49-F238E27FC236}">
                    <a16:creationId xmlns:a16="http://schemas.microsoft.com/office/drawing/2014/main" id="{974CC03E-512D-4C95-ACDC-7E36F1ADC489}"/>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06" name="TextBox 605">
                <a:extLst>
                  <a:ext uri="{FF2B5EF4-FFF2-40B4-BE49-F238E27FC236}">
                    <a16:creationId xmlns:a16="http://schemas.microsoft.com/office/drawing/2014/main" id="{F902E030-08F4-42F4-87F4-61EB570FD998}"/>
                  </a:ext>
                </a:extLst>
              </xdr:cNvPr>
              <xdr:cNvSpPr txBox="1"/>
            </xdr:nvSpPr>
            <xdr:spPr>
              <a:xfrm>
                <a:off x="5740527" y="9788530"/>
                <a:ext cx="347194" cy="27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43</a:t>
                </a:r>
                <a:endParaRPr lang="en-US" sz="1100" b="1"/>
              </a:p>
            </xdr:txBody>
          </xdr:sp>
        </xdr:grpSp>
        <xdr:grpSp>
          <xdr:nvGrpSpPr>
            <xdr:cNvPr id="559" name="Group 558">
              <a:extLst>
                <a:ext uri="{FF2B5EF4-FFF2-40B4-BE49-F238E27FC236}">
                  <a16:creationId xmlns:a16="http://schemas.microsoft.com/office/drawing/2014/main" id="{AB359581-481D-4847-ABA4-B07959D6DB85}"/>
                </a:ext>
              </a:extLst>
            </xdr:cNvPr>
            <xdr:cNvGrpSpPr/>
          </xdr:nvGrpSpPr>
          <xdr:grpSpPr>
            <a:xfrm>
              <a:off x="11198787" y="2526343"/>
              <a:ext cx="330705" cy="277841"/>
              <a:chOff x="5740527" y="9785178"/>
              <a:chExt cx="347194" cy="279312"/>
            </a:xfrm>
          </xdr:grpSpPr>
          <xdr:sp macro="" textlink="">
            <xdr:nvSpPr>
              <xdr:cNvPr id="603" name="Heptagon 602">
                <a:extLst>
                  <a:ext uri="{FF2B5EF4-FFF2-40B4-BE49-F238E27FC236}">
                    <a16:creationId xmlns:a16="http://schemas.microsoft.com/office/drawing/2014/main" id="{CF907072-24E8-43FC-B6BC-190DE658C027}"/>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04" name="TextBox 603">
                <a:extLst>
                  <a:ext uri="{FF2B5EF4-FFF2-40B4-BE49-F238E27FC236}">
                    <a16:creationId xmlns:a16="http://schemas.microsoft.com/office/drawing/2014/main" id="{ED359596-AD96-4041-84CF-FDCD608F35E8}"/>
                  </a:ext>
                </a:extLst>
              </xdr:cNvPr>
              <xdr:cNvSpPr txBox="1"/>
            </xdr:nvSpPr>
            <xdr:spPr>
              <a:xfrm>
                <a:off x="5740527" y="9788530"/>
                <a:ext cx="347194" cy="275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44</a:t>
                </a:r>
                <a:endParaRPr lang="en-US" sz="1100" b="1"/>
              </a:p>
            </xdr:txBody>
          </xdr:sp>
        </xdr:grpSp>
        <xdr:grpSp>
          <xdr:nvGrpSpPr>
            <xdr:cNvPr id="560" name="Group 559">
              <a:extLst>
                <a:ext uri="{FF2B5EF4-FFF2-40B4-BE49-F238E27FC236}">
                  <a16:creationId xmlns:a16="http://schemas.microsoft.com/office/drawing/2014/main" id="{2B69929C-2199-41C0-B5FC-1842A2A9E997}"/>
                </a:ext>
              </a:extLst>
            </xdr:cNvPr>
            <xdr:cNvGrpSpPr/>
          </xdr:nvGrpSpPr>
          <xdr:grpSpPr>
            <a:xfrm>
              <a:off x="8174832" y="5204952"/>
              <a:ext cx="411552" cy="274087"/>
              <a:chOff x="5740526" y="9785178"/>
              <a:chExt cx="442048" cy="283367"/>
            </a:xfrm>
          </xdr:grpSpPr>
          <xdr:sp macro="" textlink="">
            <xdr:nvSpPr>
              <xdr:cNvPr id="601" name="Heptagon 600">
                <a:extLst>
                  <a:ext uri="{FF2B5EF4-FFF2-40B4-BE49-F238E27FC236}">
                    <a16:creationId xmlns:a16="http://schemas.microsoft.com/office/drawing/2014/main" id="{CD89C0A3-09C5-42FA-AF79-D420D3BF2BA0}"/>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02" name="TextBox 601">
                <a:extLst>
                  <a:ext uri="{FF2B5EF4-FFF2-40B4-BE49-F238E27FC236}">
                    <a16:creationId xmlns:a16="http://schemas.microsoft.com/office/drawing/2014/main" id="{DEC91BBC-C136-4C66-91A0-5A479BF3B066}"/>
                  </a:ext>
                </a:extLst>
              </xdr:cNvPr>
              <xdr:cNvSpPr txBox="1"/>
            </xdr:nvSpPr>
            <xdr:spPr>
              <a:xfrm>
                <a:off x="5740526" y="9788530"/>
                <a:ext cx="442048" cy="28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45</a:t>
                </a:r>
                <a:endParaRPr lang="en-US" sz="1100" b="1"/>
              </a:p>
            </xdr:txBody>
          </xdr:sp>
        </xdr:grpSp>
        <xdr:grpSp>
          <xdr:nvGrpSpPr>
            <xdr:cNvPr id="561" name="Group 560">
              <a:extLst>
                <a:ext uri="{FF2B5EF4-FFF2-40B4-BE49-F238E27FC236}">
                  <a16:creationId xmlns:a16="http://schemas.microsoft.com/office/drawing/2014/main" id="{64EA3D9A-E696-4531-AD48-8D7CFBD7A8DE}"/>
                </a:ext>
              </a:extLst>
            </xdr:cNvPr>
            <xdr:cNvGrpSpPr/>
          </xdr:nvGrpSpPr>
          <xdr:grpSpPr>
            <a:xfrm>
              <a:off x="8420534" y="5581442"/>
              <a:ext cx="241374" cy="263435"/>
              <a:chOff x="5757952" y="9777550"/>
              <a:chExt cx="271917" cy="274046"/>
            </a:xfrm>
          </xdr:grpSpPr>
          <xdr:sp macro="" textlink="">
            <xdr:nvSpPr>
              <xdr:cNvPr id="599" name="Heptagon 598">
                <a:extLst>
                  <a:ext uri="{FF2B5EF4-FFF2-40B4-BE49-F238E27FC236}">
                    <a16:creationId xmlns:a16="http://schemas.microsoft.com/office/drawing/2014/main" id="{834F0B5E-0459-4B23-88A3-F18BBA32EE61}"/>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00" name="TextBox 599">
                <a:extLst>
                  <a:ext uri="{FF2B5EF4-FFF2-40B4-BE49-F238E27FC236}">
                    <a16:creationId xmlns:a16="http://schemas.microsoft.com/office/drawing/2014/main" id="{FB4612B7-8466-4A5B-9266-7AB12B2BDF56}"/>
                  </a:ext>
                </a:extLst>
              </xdr:cNvPr>
              <xdr:cNvSpPr txBox="1"/>
            </xdr:nvSpPr>
            <xdr:spPr>
              <a:xfrm>
                <a:off x="5757952" y="9777550"/>
                <a:ext cx="252668" cy="274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5</a:t>
                </a:r>
                <a:endParaRPr lang="en-US" sz="1000" b="1"/>
              </a:p>
            </xdr:txBody>
          </xdr:sp>
        </xdr:grpSp>
        <xdr:grpSp>
          <xdr:nvGrpSpPr>
            <xdr:cNvPr id="562" name="Group 561">
              <a:extLst>
                <a:ext uri="{FF2B5EF4-FFF2-40B4-BE49-F238E27FC236}">
                  <a16:creationId xmlns:a16="http://schemas.microsoft.com/office/drawing/2014/main" id="{90327B45-19A0-4F18-AC04-7FD9B027F1D6}"/>
                </a:ext>
              </a:extLst>
            </xdr:cNvPr>
            <xdr:cNvGrpSpPr/>
          </xdr:nvGrpSpPr>
          <xdr:grpSpPr>
            <a:xfrm>
              <a:off x="8581068" y="5521400"/>
              <a:ext cx="252258" cy="278420"/>
              <a:chOff x="5757952" y="9777550"/>
              <a:chExt cx="271917" cy="276781"/>
            </a:xfrm>
          </xdr:grpSpPr>
          <xdr:sp macro="" textlink="">
            <xdr:nvSpPr>
              <xdr:cNvPr id="597" name="Heptagon 596">
                <a:extLst>
                  <a:ext uri="{FF2B5EF4-FFF2-40B4-BE49-F238E27FC236}">
                    <a16:creationId xmlns:a16="http://schemas.microsoft.com/office/drawing/2014/main" id="{07D4B488-C698-41A2-A938-D34AE146C455}"/>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98" name="TextBox 597">
                <a:extLst>
                  <a:ext uri="{FF2B5EF4-FFF2-40B4-BE49-F238E27FC236}">
                    <a16:creationId xmlns:a16="http://schemas.microsoft.com/office/drawing/2014/main" id="{59A5BC20-AEE0-4932-A9E9-EC60924DA390}"/>
                  </a:ext>
                </a:extLst>
              </xdr:cNvPr>
              <xdr:cNvSpPr txBox="1"/>
            </xdr:nvSpPr>
            <xdr:spPr>
              <a:xfrm>
                <a:off x="5757952" y="9777550"/>
                <a:ext cx="252668" cy="27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6</a:t>
                </a:r>
                <a:endParaRPr lang="en-US" sz="1000" b="1"/>
              </a:p>
            </xdr:txBody>
          </xdr:sp>
        </xdr:grpSp>
        <xdr:grpSp>
          <xdr:nvGrpSpPr>
            <xdr:cNvPr id="563" name="Group 562">
              <a:extLst>
                <a:ext uri="{FF2B5EF4-FFF2-40B4-BE49-F238E27FC236}">
                  <a16:creationId xmlns:a16="http://schemas.microsoft.com/office/drawing/2014/main" id="{3FA4104A-FF1E-4F94-9E81-47C3A87DC253}"/>
                </a:ext>
              </a:extLst>
            </xdr:cNvPr>
            <xdr:cNvGrpSpPr/>
          </xdr:nvGrpSpPr>
          <xdr:grpSpPr>
            <a:xfrm>
              <a:off x="5696952" y="5967096"/>
              <a:ext cx="250988" cy="263435"/>
              <a:chOff x="5757952" y="9777550"/>
              <a:chExt cx="271917" cy="276781"/>
            </a:xfrm>
          </xdr:grpSpPr>
          <xdr:sp macro="" textlink="">
            <xdr:nvSpPr>
              <xdr:cNvPr id="595" name="Heptagon 594">
                <a:extLst>
                  <a:ext uri="{FF2B5EF4-FFF2-40B4-BE49-F238E27FC236}">
                    <a16:creationId xmlns:a16="http://schemas.microsoft.com/office/drawing/2014/main" id="{5102BA87-B92D-47C3-A124-99663FB72640}"/>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96" name="TextBox 595">
                <a:extLst>
                  <a:ext uri="{FF2B5EF4-FFF2-40B4-BE49-F238E27FC236}">
                    <a16:creationId xmlns:a16="http://schemas.microsoft.com/office/drawing/2014/main" id="{47B0FF9B-4EE3-49D3-9A11-51496EEACEB5}"/>
                  </a:ext>
                </a:extLst>
              </xdr:cNvPr>
              <xdr:cNvSpPr txBox="1"/>
            </xdr:nvSpPr>
            <xdr:spPr>
              <a:xfrm>
                <a:off x="5757952" y="9777550"/>
                <a:ext cx="252668" cy="27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7</a:t>
                </a:r>
                <a:endParaRPr lang="en-US" sz="1000" b="1"/>
              </a:p>
            </xdr:txBody>
          </xdr:sp>
        </xdr:grpSp>
        <xdr:grpSp>
          <xdr:nvGrpSpPr>
            <xdr:cNvPr id="564" name="Group 563">
              <a:extLst>
                <a:ext uri="{FF2B5EF4-FFF2-40B4-BE49-F238E27FC236}">
                  <a16:creationId xmlns:a16="http://schemas.microsoft.com/office/drawing/2014/main" id="{E19C7924-A057-4C87-8019-7A9445148BC8}"/>
                </a:ext>
              </a:extLst>
            </xdr:cNvPr>
            <xdr:cNvGrpSpPr/>
          </xdr:nvGrpSpPr>
          <xdr:grpSpPr>
            <a:xfrm>
              <a:off x="5840608" y="5944410"/>
              <a:ext cx="342707" cy="258495"/>
              <a:chOff x="5738338" y="9785178"/>
              <a:chExt cx="367943" cy="261243"/>
            </a:xfrm>
          </xdr:grpSpPr>
          <xdr:sp macro="" textlink="">
            <xdr:nvSpPr>
              <xdr:cNvPr id="593" name="Heptagon 592">
                <a:extLst>
                  <a:ext uri="{FF2B5EF4-FFF2-40B4-BE49-F238E27FC236}">
                    <a16:creationId xmlns:a16="http://schemas.microsoft.com/office/drawing/2014/main" id="{3CB83C05-9B91-469E-96C7-E2CA5389AFA6}"/>
                  </a:ext>
                </a:extLst>
              </xdr:cNvPr>
              <xdr:cNvSpPr/>
            </xdr:nvSpPr>
            <xdr:spPr>
              <a:xfrm>
                <a:off x="5773066" y="9785178"/>
                <a:ext cx="256803" cy="252810"/>
              </a:xfrm>
              <a:prstGeom prst="heptagon">
                <a:avLst/>
              </a:prstGeom>
              <a:solidFill>
                <a:srgbClr val="CBA9E5"/>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94" name="TextBox 593">
                <a:extLst>
                  <a:ext uri="{FF2B5EF4-FFF2-40B4-BE49-F238E27FC236}">
                    <a16:creationId xmlns:a16="http://schemas.microsoft.com/office/drawing/2014/main" id="{6C80C9C9-8EAB-4484-AD65-BDD8AC94B8BD}"/>
                  </a:ext>
                </a:extLst>
              </xdr:cNvPr>
              <xdr:cNvSpPr txBox="1"/>
            </xdr:nvSpPr>
            <xdr:spPr>
              <a:xfrm>
                <a:off x="5738338" y="9787368"/>
                <a:ext cx="367943" cy="2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19</a:t>
                </a:r>
                <a:endParaRPr lang="en-US" sz="1000" b="1"/>
              </a:p>
            </xdr:txBody>
          </xdr:sp>
        </xdr:grpSp>
        <xdr:grpSp>
          <xdr:nvGrpSpPr>
            <xdr:cNvPr id="565" name="Group 564">
              <a:extLst>
                <a:ext uri="{FF2B5EF4-FFF2-40B4-BE49-F238E27FC236}">
                  <a16:creationId xmlns:a16="http://schemas.microsoft.com/office/drawing/2014/main" id="{B96F1E83-0B6A-4809-9570-34272FB26BE8}"/>
                </a:ext>
              </a:extLst>
            </xdr:cNvPr>
            <xdr:cNvGrpSpPr/>
          </xdr:nvGrpSpPr>
          <xdr:grpSpPr>
            <a:xfrm>
              <a:off x="12183972" y="4929260"/>
              <a:ext cx="240606" cy="270786"/>
              <a:chOff x="5773066" y="9779171"/>
              <a:chExt cx="256803" cy="279399"/>
            </a:xfrm>
          </xdr:grpSpPr>
          <xdr:sp macro="" textlink="">
            <xdr:nvSpPr>
              <xdr:cNvPr id="591" name="Heptagon 590">
                <a:extLst>
                  <a:ext uri="{FF2B5EF4-FFF2-40B4-BE49-F238E27FC236}">
                    <a16:creationId xmlns:a16="http://schemas.microsoft.com/office/drawing/2014/main" id="{A7B8A0F4-1148-4FCA-A66A-4D85A04A3D9E}"/>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92" name="TextBox 591">
                <a:extLst>
                  <a:ext uri="{FF2B5EF4-FFF2-40B4-BE49-F238E27FC236}">
                    <a16:creationId xmlns:a16="http://schemas.microsoft.com/office/drawing/2014/main" id="{069C8081-6B1D-4D0B-81F8-0EF892FB3AA2}"/>
                  </a:ext>
                </a:extLst>
              </xdr:cNvPr>
              <xdr:cNvSpPr txBox="1"/>
            </xdr:nvSpPr>
            <xdr:spPr>
              <a:xfrm>
                <a:off x="5774563" y="9779171"/>
                <a:ext cx="252668" cy="279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8</a:t>
                </a:r>
                <a:endParaRPr lang="en-US" sz="1000" b="1"/>
              </a:p>
            </xdr:txBody>
          </xdr:sp>
        </xdr:grpSp>
        <xdr:grpSp>
          <xdr:nvGrpSpPr>
            <xdr:cNvPr id="566" name="Group 565">
              <a:extLst>
                <a:ext uri="{FF2B5EF4-FFF2-40B4-BE49-F238E27FC236}">
                  <a16:creationId xmlns:a16="http://schemas.microsoft.com/office/drawing/2014/main" id="{32D0CDAA-6E66-42BC-8466-70EFAFE55BF7}"/>
                </a:ext>
              </a:extLst>
            </xdr:cNvPr>
            <xdr:cNvGrpSpPr/>
          </xdr:nvGrpSpPr>
          <xdr:grpSpPr>
            <a:xfrm>
              <a:off x="12467669" y="4661641"/>
              <a:ext cx="233713" cy="264669"/>
              <a:chOff x="5773066" y="9779171"/>
              <a:chExt cx="256803" cy="287948"/>
            </a:xfrm>
          </xdr:grpSpPr>
          <xdr:sp macro="" textlink="">
            <xdr:nvSpPr>
              <xdr:cNvPr id="589" name="Heptagon 588">
                <a:extLst>
                  <a:ext uri="{FF2B5EF4-FFF2-40B4-BE49-F238E27FC236}">
                    <a16:creationId xmlns:a16="http://schemas.microsoft.com/office/drawing/2014/main" id="{42985911-FDA1-4163-BED9-A07245E03554}"/>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90" name="TextBox 589">
                <a:extLst>
                  <a:ext uri="{FF2B5EF4-FFF2-40B4-BE49-F238E27FC236}">
                    <a16:creationId xmlns:a16="http://schemas.microsoft.com/office/drawing/2014/main" id="{B65CD3BC-6ABE-419F-B83C-884D36FC1578}"/>
                  </a:ext>
                </a:extLst>
              </xdr:cNvPr>
              <xdr:cNvSpPr txBox="1"/>
            </xdr:nvSpPr>
            <xdr:spPr>
              <a:xfrm>
                <a:off x="5774563" y="9779171"/>
                <a:ext cx="252668" cy="2879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9</a:t>
                </a:r>
                <a:endParaRPr lang="en-US" sz="1000" b="1"/>
              </a:p>
            </xdr:txBody>
          </xdr:sp>
        </xdr:grpSp>
        <xdr:grpSp>
          <xdr:nvGrpSpPr>
            <xdr:cNvPr id="567" name="Group 566">
              <a:extLst>
                <a:ext uri="{FF2B5EF4-FFF2-40B4-BE49-F238E27FC236}">
                  <a16:creationId xmlns:a16="http://schemas.microsoft.com/office/drawing/2014/main" id="{2210068E-4E9E-453B-868F-A88A39E63B0D}"/>
                </a:ext>
              </a:extLst>
            </xdr:cNvPr>
            <xdr:cNvGrpSpPr/>
          </xdr:nvGrpSpPr>
          <xdr:grpSpPr>
            <a:xfrm>
              <a:off x="8697609" y="5257185"/>
              <a:ext cx="331907" cy="260123"/>
              <a:chOff x="5734661" y="9785178"/>
              <a:chExt cx="368891" cy="274470"/>
            </a:xfrm>
          </xdr:grpSpPr>
          <xdr:sp macro="" textlink="">
            <xdr:nvSpPr>
              <xdr:cNvPr id="587" name="Heptagon 586">
                <a:extLst>
                  <a:ext uri="{FF2B5EF4-FFF2-40B4-BE49-F238E27FC236}">
                    <a16:creationId xmlns:a16="http://schemas.microsoft.com/office/drawing/2014/main" id="{5EE238BA-5DAA-48BE-A3D0-94B90D085652}"/>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88" name="TextBox 587">
                <a:extLst>
                  <a:ext uri="{FF2B5EF4-FFF2-40B4-BE49-F238E27FC236}">
                    <a16:creationId xmlns:a16="http://schemas.microsoft.com/office/drawing/2014/main" id="{CC08C45D-7EA4-4C0E-BBDD-59B1342DEB45}"/>
                  </a:ext>
                </a:extLst>
              </xdr:cNvPr>
              <xdr:cNvSpPr txBox="1"/>
            </xdr:nvSpPr>
            <xdr:spPr>
              <a:xfrm>
                <a:off x="5734661" y="9788798"/>
                <a:ext cx="368891" cy="27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13</a:t>
                </a:r>
                <a:endParaRPr lang="en-US" sz="1000" b="1"/>
              </a:p>
            </xdr:txBody>
          </xdr:sp>
        </xdr:grpSp>
        <xdr:grpSp>
          <xdr:nvGrpSpPr>
            <xdr:cNvPr id="568" name="Group 567">
              <a:extLst>
                <a:ext uri="{FF2B5EF4-FFF2-40B4-BE49-F238E27FC236}">
                  <a16:creationId xmlns:a16="http://schemas.microsoft.com/office/drawing/2014/main" id="{89C066B6-766D-41D9-A12E-7E3C76855155}"/>
                </a:ext>
              </a:extLst>
            </xdr:cNvPr>
            <xdr:cNvGrpSpPr/>
          </xdr:nvGrpSpPr>
          <xdr:grpSpPr>
            <a:xfrm>
              <a:off x="7210749" y="5176085"/>
              <a:ext cx="332451" cy="260123"/>
              <a:chOff x="5734661" y="9785178"/>
              <a:chExt cx="368891" cy="274470"/>
            </a:xfrm>
          </xdr:grpSpPr>
          <xdr:sp macro="" textlink="">
            <xdr:nvSpPr>
              <xdr:cNvPr id="585" name="Heptagon 584">
                <a:extLst>
                  <a:ext uri="{FF2B5EF4-FFF2-40B4-BE49-F238E27FC236}">
                    <a16:creationId xmlns:a16="http://schemas.microsoft.com/office/drawing/2014/main" id="{1A1BFDA8-5086-43C2-8FB4-7FC2062D157A}"/>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86" name="TextBox 585">
                <a:extLst>
                  <a:ext uri="{FF2B5EF4-FFF2-40B4-BE49-F238E27FC236}">
                    <a16:creationId xmlns:a16="http://schemas.microsoft.com/office/drawing/2014/main" id="{7121EF45-B999-4C57-BE38-4EAE89C3A9A6}"/>
                  </a:ext>
                </a:extLst>
              </xdr:cNvPr>
              <xdr:cNvSpPr txBox="1"/>
            </xdr:nvSpPr>
            <xdr:spPr>
              <a:xfrm>
                <a:off x="5734661" y="9788798"/>
                <a:ext cx="368891" cy="27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15</a:t>
                </a:r>
                <a:endParaRPr lang="en-US" sz="1000" b="1"/>
              </a:p>
            </xdr:txBody>
          </xdr:sp>
        </xdr:grpSp>
        <xdr:grpSp>
          <xdr:nvGrpSpPr>
            <xdr:cNvPr id="569" name="Group 568">
              <a:extLst>
                <a:ext uri="{FF2B5EF4-FFF2-40B4-BE49-F238E27FC236}">
                  <a16:creationId xmlns:a16="http://schemas.microsoft.com/office/drawing/2014/main" id="{4F4B2AB6-FA50-4D98-9CFE-98618E8DDDB3}"/>
                </a:ext>
              </a:extLst>
            </xdr:cNvPr>
            <xdr:cNvGrpSpPr/>
          </xdr:nvGrpSpPr>
          <xdr:grpSpPr>
            <a:xfrm>
              <a:off x="10429168" y="2553547"/>
              <a:ext cx="338256" cy="261514"/>
              <a:chOff x="5734661" y="9785178"/>
              <a:chExt cx="368891" cy="269244"/>
            </a:xfrm>
          </xdr:grpSpPr>
          <xdr:sp macro="" textlink="">
            <xdr:nvSpPr>
              <xdr:cNvPr id="583" name="Heptagon 582">
                <a:extLst>
                  <a:ext uri="{FF2B5EF4-FFF2-40B4-BE49-F238E27FC236}">
                    <a16:creationId xmlns:a16="http://schemas.microsoft.com/office/drawing/2014/main" id="{24D66F3B-AB91-4930-B67F-6306729109A1}"/>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84" name="TextBox 583">
                <a:extLst>
                  <a:ext uri="{FF2B5EF4-FFF2-40B4-BE49-F238E27FC236}">
                    <a16:creationId xmlns:a16="http://schemas.microsoft.com/office/drawing/2014/main" id="{7C057FCA-4070-40BB-B0C2-BAB3C5DEBA5F}"/>
                  </a:ext>
                </a:extLst>
              </xdr:cNvPr>
              <xdr:cNvSpPr txBox="1"/>
            </xdr:nvSpPr>
            <xdr:spPr>
              <a:xfrm>
                <a:off x="5734661" y="9788798"/>
                <a:ext cx="368891" cy="265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26</a:t>
                </a:r>
                <a:endParaRPr lang="en-US" sz="1000" b="1"/>
              </a:p>
            </xdr:txBody>
          </xdr:sp>
        </xdr:grpSp>
        <xdr:grpSp>
          <xdr:nvGrpSpPr>
            <xdr:cNvPr id="570" name="Group 569">
              <a:extLst>
                <a:ext uri="{FF2B5EF4-FFF2-40B4-BE49-F238E27FC236}">
                  <a16:creationId xmlns:a16="http://schemas.microsoft.com/office/drawing/2014/main" id="{17806420-E85F-48A8-9B55-A8D7276716BB}"/>
                </a:ext>
              </a:extLst>
            </xdr:cNvPr>
            <xdr:cNvGrpSpPr/>
          </xdr:nvGrpSpPr>
          <xdr:grpSpPr>
            <a:xfrm>
              <a:off x="8746585" y="5513673"/>
              <a:ext cx="338256" cy="258201"/>
              <a:chOff x="5734661" y="9785178"/>
              <a:chExt cx="368891" cy="262123"/>
            </a:xfrm>
          </xdr:grpSpPr>
          <xdr:sp macro="" textlink="">
            <xdr:nvSpPr>
              <xdr:cNvPr id="581" name="Heptagon 580">
                <a:extLst>
                  <a:ext uri="{FF2B5EF4-FFF2-40B4-BE49-F238E27FC236}">
                    <a16:creationId xmlns:a16="http://schemas.microsoft.com/office/drawing/2014/main" id="{7FDC4974-95EF-4311-91D0-CFC438A9680D}"/>
                  </a:ext>
                </a:extLst>
              </xdr:cNvPr>
              <xdr:cNvSpPr/>
            </xdr:nvSpPr>
            <xdr:spPr>
              <a:xfrm>
                <a:off x="5773066" y="9785178"/>
                <a:ext cx="256803" cy="252810"/>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82" name="TextBox 581">
                <a:extLst>
                  <a:ext uri="{FF2B5EF4-FFF2-40B4-BE49-F238E27FC236}">
                    <a16:creationId xmlns:a16="http://schemas.microsoft.com/office/drawing/2014/main" id="{F9E60BD6-37AC-4966-996E-634E22F073ED}"/>
                  </a:ext>
                </a:extLst>
              </xdr:cNvPr>
              <xdr:cNvSpPr txBox="1"/>
            </xdr:nvSpPr>
            <xdr:spPr>
              <a:xfrm>
                <a:off x="5734661" y="9788798"/>
                <a:ext cx="368891" cy="2585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29</a:t>
                </a:r>
                <a:endParaRPr lang="en-US" sz="1000" b="1"/>
              </a:p>
            </xdr:txBody>
          </xdr:sp>
        </xdr:grpSp>
        <xdr:grpSp>
          <xdr:nvGrpSpPr>
            <xdr:cNvPr id="571" name="Group 570">
              <a:extLst>
                <a:ext uri="{FF2B5EF4-FFF2-40B4-BE49-F238E27FC236}">
                  <a16:creationId xmlns:a16="http://schemas.microsoft.com/office/drawing/2014/main" id="{2857DEE9-0888-4B6C-852A-E0FD155A779D}"/>
                </a:ext>
              </a:extLst>
            </xdr:cNvPr>
            <xdr:cNvGrpSpPr/>
          </xdr:nvGrpSpPr>
          <xdr:grpSpPr>
            <a:xfrm>
              <a:off x="15669617" y="5359294"/>
              <a:ext cx="346805" cy="260301"/>
              <a:chOff x="5799815" y="11079658"/>
              <a:chExt cx="363524" cy="276119"/>
            </a:xfrm>
          </xdr:grpSpPr>
          <xdr:sp macro="" textlink="">
            <xdr:nvSpPr>
              <xdr:cNvPr id="579" name="Heptagon 578">
                <a:extLst>
                  <a:ext uri="{FF2B5EF4-FFF2-40B4-BE49-F238E27FC236}">
                    <a16:creationId xmlns:a16="http://schemas.microsoft.com/office/drawing/2014/main" id="{7AEE128B-7FC2-4E39-874F-F4BE396B958C}"/>
                  </a:ext>
                </a:extLst>
              </xdr:cNvPr>
              <xdr:cNvSpPr/>
            </xdr:nvSpPr>
            <xdr:spPr>
              <a:xfrm>
                <a:off x="5844003" y="11095480"/>
                <a:ext cx="256803" cy="252810"/>
              </a:xfrm>
              <a:prstGeom prst="heptagon">
                <a:avLst/>
              </a:prstGeom>
              <a:solidFill>
                <a:schemeClr val="accent4">
                  <a:lumMod val="60000"/>
                  <a:lumOff val="40000"/>
                </a:schemeClr>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80" name="TextBox 579">
                <a:extLst>
                  <a:ext uri="{FF2B5EF4-FFF2-40B4-BE49-F238E27FC236}">
                    <a16:creationId xmlns:a16="http://schemas.microsoft.com/office/drawing/2014/main" id="{CAF15DD7-49CE-454F-ADFA-927B723B10FC}"/>
                  </a:ext>
                </a:extLst>
              </xdr:cNvPr>
              <xdr:cNvSpPr txBox="1"/>
            </xdr:nvSpPr>
            <xdr:spPr>
              <a:xfrm>
                <a:off x="5799815" y="11079658"/>
                <a:ext cx="363524" cy="276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23</a:t>
                </a:r>
                <a:endParaRPr lang="en-US" sz="1100" b="1"/>
              </a:p>
            </xdr:txBody>
          </xdr:sp>
        </xdr:grpSp>
        <xdr:grpSp>
          <xdr:nvGrpSpPr>
            <xdr:cNvPr id="572" name="Group 571">
              <a:extLst>
                <a:ext uri="{FF2B5EF4-FFF2-40B4-BE49-F238E27FC236}">
                  <a16:creationId xmlns:a16="http://schemas.microsoft.com/office/drawing/2014/main" id="{039E20B5-3BBD-43BB-8508-A4E3FDEF7F30}"/>
                </a:ext>
              </a:extLst>
            </xdr:cNvPr>
            <xdr:cNvGrpSpPr/>
          </xdr:nvGrpSpPr>
          <xdr:grpSpPr>
            <a:xfrm>
              <a:off x="15708625" y="6209937"/>
              <a:ext cx="338256" cy="250908"/>
              <a:chOff x="5808481" y="11086130"/>
              <a:chExt cx="368891" cy="265624"/>
            </a:xfrm>
          </xdr:grpSpPr>
          <xdr:sp macro="" textlink="">
            <xdr:nvSpPr>
              <xdr:cNvPr id="577" name="Heptagon 576">
                <a:extLst>
                  <a:ext uri="{FF2B5EF4-FFF2-40B4-BE49-F238E27FC236}">
                    <a16:creationId xmlns:a16="http://schemas.microsoft.com/office/drawing/2014/main" id="{3CA3764E-2B23-4E4A-8CF6-8BEE02B9BFFD}"/>
                  </a:ext>
                </a:extLst>
              </xdr:cNvPr>
              <xdr:cNvSpPr/>
            </xdr:nvSpPr>
            <xdr:spPr>
              <a:xfrm>
                <a:off x="5846870" y="11092865"/>
                <a:ext cx="256803" cy="252811"/>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78" name="TextBox 577">
                <a:extLst>
                  <a:ext uri="{FF2B5EF4-FFF2-40B4-BE49-F238E27FC236}">
                    <a16:creationId xmlns:a16="http://schemas.microsoft.com/office/drawing/2014/main" id="{2608F46E-F72F-4A1F-9660-742872D66106}"/>
                  </a:ext>
                </a:extLst>
              </xdr:cNvPr>
              <xdr:cNvSpPr txBox="1"/>
            </xdr:nvSpPr>
            <xdr:spPr>
              <a:xfrm>
                <a:off x="5808481" y="11086130"/>
                <a:ext cx="368891" cy="265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27</a:t>
                </a:r>
                <a:endParaRPr lang="en-US" sz="1000" b="1"/>
              </a:p>
            </xdr:txBody>
          </xdr:sp>
        </xdr:grpSp>
        <xdr:sp macro="" textlink="">
          <xdr:nvSpPr>
            <xdr:cNvPr id="573" name="TextBox 131">
              <a:extLst>
                <a:ext uri="{FF2B5EF4-FFF2-40B4-BE49-F238E27FC236}">
                  <a16:creationId xmlns:a16="http://schemas.microsoft.com/office/drawing/2014/main" id="{652A3156-5A3E-4298-AE1A-EC1377A05040}"/>
                </a:ext>
              </a:extLst>
            </xdr:cNvPr>
            <xdr:cNvSpPr txBox="1"/>
          </xdr:nvSpPr>
          <xdr:spPr>
            <a:xfrm>
              <a:off x="15940063" y="5340241"/>
              <a:ext cx="1483932" cy="76677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PVD reģistrēts biogāzes ražošanas uzņēmums bez VVD atļaujas</a:t>
              </a:r>
            </a:p>
          </xdr:txBody>
        </xdr:sp>
        <xdr:sp macro="" textlink="">
          <xdr:nvSpPr>
            <xdr:cNvPr id="574" name="TextBox 131">
              <a:extLst>
                <a:ext uri="{FF2B5EF4-FFF2-40B4-BE49-F238E27FC236}">
                  <a16:creationId xmlns:a16="http://schemas.microsoft.com/office/drawing/2014/main" id="{96867FB5-08B1-4CCA-8278-52CC5900988F}"/>
                </a:ext>
              </a:extLst>
            </xdr:cNvPr>
            <xdr:cNvSpPr txBox="1"/>
          </xdr:nvSpPr>
          <xdr:spPr>
            <a:xfrm>
              <a:off x="15957988" y="6159120"/>
              <a:ext cx="1483932" cy="766774"/>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PVD nereģistrēts biogāzes ražošanas uzņēmums ar VVD atļauju</a:t>
              </a:r>
            </a:p>
          </xdr:txBody>
        </xdr:sp>
        <xdr:sp macro="" textlink="">
          <xdr:nvSpPr>
            <xdr:cNvPr id="575" name="Heptagon 574">
              <a:extLst>
                <a:ext uri="{FF2B5EF4-FFF2-40B4-BE49-F238E27FC236}">
                  <a16:creationId xmlns:a16="http://schemas.microsoft.com/office/drawing/2014/main" id="{36FB3193-7B80-4F8A-8C04-69345D7B8B04}"/>
                </a:ext>
              </a:extLst>
            </xdr:cNvPr>
            <xdr:cNvSpPr/>
          </xdr:nvSpPr>
          <xdr:spPr>
            <a:xfrm>
              <a:off x="8872795" y="5896043"/>
              <a:ext cx="235476" cy="238803"/>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76" name="TextBox 575">
              <a:extLst>
                <a:ext uri="{FF2B5EF4-FFF2-40B4-BE49-F238E27FC236}">
                  <a16:creationId xmlns:a16="http://schemas.microsoft.com/office/drawing/2014/main" id="{BA110653-6C81-44DB-A584-2D03BCA98FD5}"/>
                </a:ext>
              </a:extLst>
            </xdr:cNvPr>
            <xdr:cNvSpPr txBox="1"/>
          </xdr:nvSpPr>
          <xdr:spPr>
            <a:xfrm>
              <a:off x="8840137" y="5888591"/>
              <a:ext cx="338256" cy="250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000" b="1"/>
                <a:t>27</a:t>
              </a:r>
              <a:endParaRPr lang="en-US" sz="1000" b="1"/>
            </a:p>
          </xdr:txBody>
        </xdr:sp>
      </xdr:grpSp>
      <xdr:sp macro="" textlink="">
        <xdr:nvSpPr>
          <xdr:cNvPr id="695" name="Heptagon 694">
            <a:extLst>
              <a:ext uri="{FF2B5EF4-FFF2-40B4-BE49-F238E27FC236}">
                <a16:creationId xmlns:a16="http://schemas.microsoft.com/office/drawing/2014/main" id="{FEAB8542-0865-4AB8-AD18-A33A4D198E4F}"/>
              </a:ext>
            </a:extLst>
          </xdr:cNvPr>
          <xdr:cNvSpPr/>
        </xdr:nvSpPr>
        <xdr:spPr>
          <a:xfrm>
            <a:off x="8374604" y="14478001"/>
            <a:ext cx="202962" cy="196914"/>
          </a:xfrm>
          <a:prstGeom prst="heptagon">
            <a:avLst/>
          </a:prstGeom>
          <a:solidFill>
            <a:srgbClr val="92D050"/>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696" name="TextBox 695">
            <a:extLst>
              <a:ext uri="{FF2B5EF4-FFF2-40B4-BE49-F238E27FC236}">
                <a16:creationId xmlns:a16="http://schemas.microsoft.com/office/drawing/2014/main" id="{E2941115-CDAC-4AAE-B7A1-6AF15911B37A}"/>
              </a:ext>
            </a:extLst>
          </xdr:cNvPr>
          <xdr:cNvSpPr txBox="1"/>
        </xdr:nvSpPr>
        <xdr:spPr>
          <a:xfrm>
            <a:off x="8311765" y="14470382"/>
            <a:ext cx="351854" cy="2320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000" b="1"/>
              <a:t>14</a:t>
            </a:r>
            <a:endParaRPr lang="en-US" sz="10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434729</xdr:colOff>
      <xdr:row>4</xdr:row>
      <xdr:rowOff>98108</xdr:rowOff>
    </xdr:from>
    <xdr:to>
      <xdr:col>24</xdr:col>
      <xdr:colOff>94946</xdr:colOff>
      <xdr:row>46</xdr:row>
      <xdr:rowOff>150237</xdr:rowOff>
    </xdr:to>
    <xdr:grpSp>
      <xdr:nvGrpSpPr>
        <xdr:cNvPr id="4" name="Group 3">
          <a:extLst>
            <a:ext uri="{FF2B5EF4-FFF2-40B4-BE49-F238E27FC236}">
              <a16:creationId xmlns:a16="http://schemas.microsoft.com/office/drawing/2014/main" id="{9BE1D5EC-3952-4E39-A216-0466723E774C}"/>
            </a:ext>
          </a:extLst>
        </xdr:cNvPr>
        <xdr:cNvGrpSpPr/>
      </xdr:nvGrpSpPr>
      <xdr:grpSpPr>
        <a:xfrm>
          <a:off x="5278872" y="1177608"/>
          <a:ext cx="12323931" cy="7672129"/>
          <a:chOff x="5197229" y="1159465"/>
          <a:chExt cx="12056324" cy="7481629"/>
        </a:xfrm>
      </xdr:grpSpPr>
      <xdr:grpSp>
        <xdr:nvGrpSpPr>
          <xdr:cNvPr id="3" name="Group 2">
            <a:extLst>
              <a:ext uri="{FF2B5EF4-FFF2-40B4-BE49-F238E27FC236}">
                <a16:creationId xmlns:a16="http://schemas.microsoft.com/office/drawing/2014/main" id="{58A4B82F-5663-46FC-A5D1-EB85C702F320}"/>
              </a:ext>
            </a:extLst>
          </xdr:cNvPr>
          <xdr:cNvGrpSpPr/>
        </xdr:nvGrpSpPr>
        <xdr:grpSpPr>
          <a:xfrm>
            <a:off x="5201039" y="1155655"/>
            <a:ext cx="12056324" cy="7485439"/>
            <a:chOff x="5197229" y="1159465"/>
            <a:chExt cx="12056324" cy="7481629"/>
          </a:xfrm>
        </xdr:grpSpPr>
        <xdr:grpSp>
          <xdr:nvGrpSpPr>
            <xdr:cNvPr id="2" name="Group 1">
              <a:extLst>
                <a:ext uri="{FF2B5EF4-FFF2-40B4-BE49-F238E27FC236}">
                  <a16:creationId xmlns:a16="http://schemas.microsoft.com/office/drawing/2014/main" id="{65BCDF89-1074-457E-83EB-1CB7029AB324}"/>
                </a:ext>
              </a:extLst>
            </xdr:cNvPr>
            <xdr:cNvGrpSpPr/>
          </xdr:nvGrpSpPr>
          <xdr:grpSpPr>
            <a:xfrm>
              <a:off x="5197651" y="1159465"/>
              <a:ext cx="12055902" cy="7468369"/>
              <a:chOff x="5197651" y="1159465"/>
              <a:chExt cx="12055902" cy="7468369"/>
            </a:xfrm>
          </xdr:grpSpPr>
          <mc:AlternateContent xmlns:mc="http://schemas.openxmlformats.org/markup-compatibility/2006">
            <mc:Choice xmlns:cx4="http://schemas.microsoft.com/office/drawing/2016/5/10/chartex" Requires="cx4">
              <xdr:graphicFrame macro="">
                <xdr:nvGraphicFramePr>
                  <xdr:cNvPr id="489" name="Chart 488">
                    <a:extLst>
                      <a:ext uri="{FF2B5EF4-FFF2-40B4-BE49-F238E27FC236}">
                        <a16:creationId xmlns:a16="http://schemas.microsoft.com/office/drawing/2014/main" id="{CC23CD82-5886-4B88-A6AE-134B9A2A7535}"/>
                      </a:ext>
                    </a:extLst>
                  </xdr:cNvPr>
                  <xdr:cNvGraphicFramePr/>
                </xdr:nvGraphicFramePr>
                <xdr:xfrm>
                  <a:off x="5197651" y="1159465"/>
                  <a:ext cx="11948710" cy="7468369"/>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5197651" y="1159465"/>
                    <a:ext cx="11948710" cy="7468369"/>
                  </a:xfrm>
                  <a:prstGeom prst="rect">
                    <a:avLst/>
                  </a:prstGeom>
                  <a:solidFill>
                    <a:prstClr val="white"/>
                  </a:solidFill>
                  <a:ln w="1">
                    <a:solidFill>
                      <a:prstClr val="green"/>
                    </a:solidFill>
                  </a:ln>
                </xdr:spPr>
                <xdr:txBody>
                  <a:bodyPr vertOverflow="clip" horzOverflow="clip"/>
                  <a:lstStyle/>
                  <a:p>
                    <a:r>
                      <a:rPr lang="lv-LV" sz="1100"/>
                      <a:t>This chart isn't available in your version of Excel.
Editing this shape or saving this workbook into a different file format will permanently break the chart.</a:t>
                    </a:r>
                  </a:p>
                </xdr:txBody>
              </xdr:sp>
            </mc:Fallback>
          </mc:AlternateContent>
          <xdr:sp macro="" textlink="">
            <xdr:nvSpPr>
              <xdr:cNvPr id="490" name="Rectangle 489">
                <a:extLst>
                  <a:ext uri="{FF2B5EF4-FFF2-40B4-BE49-F238E27FC236}">
                    <a16:creationId xmlns:a16="http://schemas.microsoft.com/office/drawing/2014/main" id="{03E8DAB8-1B7B-4501-AC89-098956F49F1C}"/>
                  </a:ext>
                </a:extLst>
              </xdr:cNvPr>
              <xdr:cNvSpPr/>
            </xdr:nvSpPr>
            <xdr:spPr>
              <a:xfrm>
                <a:off x="14232587" y="8374042"/>
                <a:ext cx="1505168" cy="23123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491" name="Picture 490" descr="A close up of a logo&#10;&#10;Description automatically generated">
                <a:extLst>
                  <a:ext uri="{FF2B5EF4-FFF2-40B4-BE49-F238E27FC236}">
                    <a16:creationId xmlns:a16="http://schemas.microsoft.com/office/drawing/2014/main" id="{286D1C10-810C-40E8-8704-C691D5DF51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46677" y="5365744"/>
                <a:ext cx="217996" cy="232390"/>
              </a:xfrm>
              <a:prstGeom prst="rect">
                <a:avLst/>
              </a:prstGeom>
            </xdr:spPr>
          </xdr:pic>
          <xdr:pic>
            <xdr:nvPicPr>
              <xdr:cNvPr id="492" name="Picture 491" descr="A close up of a logo&#10;&#10;Description automatically generated">
                <a:extLst>
                  <a:ext uri="{FF2B5EF4-FFF2-40B4-BE49-F238E27FC236}">
                    <a16:creationId xmlns:a16="http://schemas.microsoft.com/office/drawing/2014/main" id="{29500907-4087-47EE-9E94-35952D2F0FC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12663" y="3345497"/>
                <a:ext cx="226816" cy="217577"/>
              </a:xfrm>
              <a:prstGeom prst="rect">
                <a:avLst/>
              </a:prstGeom>
            </xdr:spPr>
          </xdr:pic>
          <xdr:pic>
            <xdr:nvPicPr>
              <xdr:cNvPr id="493" name="Picture 492" descr="A close up of a logo&#10;&#10;Description automatically generated">
                <a:extLst>
                  <a:ext uri="{FF2B5EF4-FFF2-40B4-BE49-F238E27FC236}">
                    <a16:creationId xmlns:a16="http://schemas.microsoft.com/office/drawing/2014/main" id="{05F679F1-24E4-4032-9E76-9E1222CEA08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965424" y="4559401"/>
                <a:ext cx="206061" cy="225246"/>
              </a:xfrm>
              <a:prstGeom prst="rect">
                <a:avLst/>
              </a:prstGeom>
            </xdr:spPr>
          </xdr:pic>
          <xdr:pic>
            <xdr:nvPicPr>
              <xdr:cNvPr id="494" name="Picture 493" descr="A close up of a logo&#10;&#10;Description automatically generated">
                <a:extLst>
                  <a:ext uri="{FF2B5EF4-FFF2-40B4-BE49-F238E27FC236}">
                    <a16:creationId xmlns:a16="http://schemas.microsoft.com/office/drawing/2014/main" id="{132D5AB0-ED21-4CA8-B876-14F61CAF44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939389" y="5226902"/>
                <a:ext cx="239158" cy="239576"/>
              </a:xfrm>
              <a:prstGeom prst="rect">
                <a:avLst/>
              </a:prstGeom>
            </xdr:spPr>
          </xdr:pic>
          <xdr:pic>
            <xdr:nvPicPr>
              <xdr:cNvPr id="495" name="Picture 494" descr="A close up of a logo&#10;&#10;Description automatically generated">
                <a:extLst>
                  <a:ext uri="{FF2B5EF4-FFF2-40B4-BE49-F238E27FC236}">
                    <a16:creationId xmlns:a16="http://schemas.microsoft.com/office/drawing/2014/main" id="{6DC17D8B-D0EA-4280-973C-ABDBFCF6B61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231805" y="7485881"/>
                <a:ext cx="219753" cy="256579"/>
              </a:xfrm>
              <a:prstGeom prst="rect">
                <a:avLst/>
              </a:prstGeom>
            </xdr:spPr>
          </xdr:pic>
          <xdr:sp macro="" textlink="">
            <xdr:nvSpPr>
              <xdr:cNvPr id="496" name="TextBox 52">
                <a:extLst>
                  <a:ext uri="{FF2B5EF4-FFF2-40B4-BE49-F238E27FC236}">
                    <a16:creationId xmlns:a16="http://schemas.microsoft.com/office/drawing/2014/main" id="{D36F457B-9754-4977-A162-A248366D15F5}"/>
                  </a:ext>
                </a:extLst>
              </xdr:cNvPr>
              <xdr:cNvSpPr txBox="1"/>
            </xdr:nvSpPr>
            <xdr:spPr>
              <a:xfrm>
                <a:off x="13451959" y="3457673"/>
                <a:ext cx="1392949" cy="26783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"Kaudzītes"</a:t>
                </a:r>
                <a:endParaRPr lang="lv-LV" sz="1200"/>
              </a:p>
            </xdr:txBody>
          </xdr:sp>
          <xdr:sp macro="" textlink="">
            <xdr:nvSpPr>
              <xdr:cNvPr id="497" name="TextBox 53">
                <a:extLst>
                  <a:ext uri="{FF2B5EF4-FFF2-40B4-BE49-F238E27FC236}">
                    <a16:creationId xmlns:a16="http://schemas.microsoft.com/office/drawing/2014/main" id="{A7D9E016-C743-4954-A541-E73F68AFBC40}"/>
                  </a:ext>
                </a:extLst>
              </xdr:cNvPr>
              <xdr:cNvSpPr txBox="1"/>
            </xdr:nvSpPr>
            <xdr:spPr>
              <a:xfrm>
                <a:off x="14057411" y="5575890"/>
                <a:ext cx="907532" cy="27167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Križevņiki</a:t>
                </a:r>
                <a:r>
                  <a:rPr lang="en-US" sz="1200"/>
                  <a:t>"</a:t>
                </a:r>
                <a:endParaRPr lang="lv-LV" sz="1200"/>
              </a:p>
            </xdr:txBody>
          </xdr:sp>
          <xdr:sp macro="" textlink="">
            <xdr:nvSpPr>
              <xdr:cNvPr id="498" name="TextBox 54">
                <a:extLst>
                  <a:ext uri="{FF2B5EF4-FFF2-40B4-BE49-F238E27FC236}">
                    <a16:creationId xmlns:a16="http://schemas.microsoft.com/office/drawing/2014/main" id="{D393DA5D-6FB9-40C8-9A6B-1ECDC21B51D7}"/>
                  </a:ext>
                </a:extLst>
              </xdr:cNvPr>
              <xdr:cNvSpPr txBox="1"/>
            </xdr:nvSpPr>
            <xdr:spPr>
              <a:xfrm>
                <a:off x="12967086" y="7133838"/>
                <a:ext cx="991826" cy="254981"/>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Cinīši</a:t>
                </a:r>
                <a:r>
                  <a:rPr lang="en-US" sz="1200"/>
                  <a:t>"</a:t>
                </a:r>
                <a:endParaRPr lang="lv-LV" sz="1200"/>
              </a:p>
            </xdr:txBody>
          </xdr:sp>
          <xdr:sp macro="" textlink="">
            <xdr:nvSpPr>
              <xdr:cNvPr id="499" name="TextBox 55">
                <a:extLst>
                  <a:ext uri="{FF2B5EF4-FFF2-40B4-BE49-F238E27FC236}">
                    <a16:creationId xmlns:a16="http://schemas.microsoft.com/office/drawing/2014/main" id="{995D4027-A5CF-4DDD-841F-4691224CDA05}"/>
                  </a:ext>
                </a:extLst>
              </xdr:cNvPr>
              <xdr:cNvSpPr txBox="1"/>
            </xdr:nvSpPr>
            <xdr:spPr>
              <a:xfrm>
                <a:off x="5241952" y="5070137"/>
                <a:ext cx="812498" cy="29554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Ķīvītes</a:t>
                </a:r>
                <a:r>
                  <a:rPr lang="en-US" sz="1200"/>
                  <a:t>"</a:t>
                </a:r>
                <a:endParaRPr lang="lv-LV" sz="1200"/>
              </a:p>
            </xdr:txBody>
          </xdr:sp>
          <xdr:sp macro="" textlink="">
            <xdr:nvSpPr>
              <xdr:cNvPr id="500" name="TextBox 56">
                <a:extLst>
                  <a:ext uri="{FF2B5EF4-FFF2-40B4-BE49-F238E27FC236}">
                    <a16:creationId xmlns:a16="http://schemas.microsoft.com/office/drawing/2014/main" id="{E0FEFD06-69DE-4354-957F-7A975EE8515E}"/>
                  </a:ext>
                </a:extLst>
              </xdr:cNvPr>
              <xdr:cNvSpPr txBox="1"/>
            </xdr:nvSpPr>
            <xdr:spPr>
              <a:xfrm>
                <a:off x="5787966" y="3189824"/>
                <a:ext cx="842617" cy="276765"/>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Pentuļi</a:t>
                </a:r>
                <a:r>
                  <a:rPr lang="en-US" sz="1200"/>
                  <a:t>"</a:t>
                </a:r>
                <a:endParaRPr lang="lv-LV" sz="1200"/>
              </a:p>
            </xdr:txBody>
          </xdr:sp>
          <xdr:sp macro="" textlink="">
            <xdr:nvSpPr>
              <xdr:cNvPr id="501" name="TextBox 57">
                <a:extLst>
                  <a:ext uri="{FF2B5EF4-FFF2-40B4-BE49-F238E27FC236}">
                    <a16:creationId xmlns:a16="http://schemas.microsoft.com/office/drawing/2014/main" id="{ED70C201-8E14-4A7F-BE20-C66354FB0BA9}"/>
                  </a:ext>
                </a:extLst>
              </xdr:cNvPr>
              <xdr:cNvSpPr txBox="1"/>
            </xdr:nvSpPr>
            <xdr:spPr>
              <a:xfrm>
                <a:off x="10788428" y="2956203"/>
                <a:ext cx="735156" cy="26911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Daibe</a:t>
                </a:r>
                <a:r>
                  <a:rPr lang="en-US" sz="1200"/>
                  <a:t>"</a:t>
                </a:r>
                <a:endParaRPr lang="lv-LV" sz="1200"/>
              </a:p>
            </xdr:txBody>
          </xdr:sp>
          <xdr:sp macro="" textlink="">
            <xdr:nvSpPr>
              <xdr:cNvPr id="502" name="TextBox 58">
                <a:extLst>
                  <a:ext uri="{FF2B5EF4-FFF2-40B4-BE49-F238E27FC236}">
                    <a16:creationId xmlns:a16="http://schemas.microsoft.com/office/drawing/2014/main" id="{1F659E70-551A-458A-B00A-8EC882D232E3}"/>
                  </a:ext>
                </a:extLst>
              </xdr:cNvPr>
              <xdr:cNvSpPr txBox="1"/>
            </xdr:nvSpPr>
            <xdr:spPr>
              <a:xfrm>
                <a:off x="9747936" y="4323501"/>
                <a:ext cx="876027" cy="283975"/>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Getliņi</a:t>
                </a:r>
                <a:r>
                  <a:rPr lang="en-US" sz="1200"/>
                  <a:t>"</a:t>
                </a:r>
                <a:endParaRPr lang="lv-LV" sz="1200"/>
              </a:p>
            </xdr:txBody>
          </xdr:sp>
          <xdr:sp macro="" textlink="">
            <xdr:nvSpPr>
              <xdr:cNvPr id="503" name="TextBox 59">
                <a:extLst>
                  <a:ext uri="{FF2B5EF4-FFF2-40B4-BE49-F238E27FC236}">
                    <a16:creationId xmlns:a16="http://schemas.microsoft.com/office/drawing/2014/main" id="{DEC85996-340A-4123-BB98-695CFAAB943A}"/>
                  </a:ext>
                </a:extLst>
              </xdr:cNvPr>
              <xdr:cNvSpPr txBox="1"/>
            </xdr:nvSpPr>
            <xdr:spPr>
              <a:xfrm>
                <a:off x="8668456" y="4953366"/>
                <a:ext cx="1367929" cy="30263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Brakšķi</a:t>
                </a:r>
                <a:r>
                  <a:rPr lang="en-US" sz="1200"/>
                  <a:t>"</a:t>
                </a:r>
                <a:endParaRPr lang="lv-LV" sz="1200"/>
              </a:p>
            </xdr:txBody>
          </xdr:sp>
          <xdr:sp macro="" textlink="">
            <xdr:nvSpPr>
              <xdr:cNvPr id="504" name="TextBox 61">
                <a:extLst>
                  <a:ext uri="{FF2B5EF4-FFF2-40B4-BE49-F238E27FC236}">
                    <a16:creationId xmlns:a16="http://schemas.microsoft.com/office/drawing/2014/main" id="{7B289732-22EE-4F78-B77F-28DECDAF135D}"/>
                  </a:ext>
                </a:extLst>
              </xdr:cNvPr>
              <xdr:cNvSpPr txBox="1"/>
            </xdr:nvSpPr>
            <xdr:spPr>
              <a:xfrm>
                <a:off x="7291939" y="3002615"/>
                <a:ext cx="814422" cy="27466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Janvāri</a:t>
                </a:r>
                <a:r>
                  <a:rPr lang="en-US" sz="1200"/>
                  <a:t>"</a:t>
                </a:r>
                <a:endParaRPr lang="lv-LV" sz="1200"/>
              </a:p>
            </xdr:txBody>
          </xdr:sp>
          <xdr:sp macro="" textlink="">
            <xdr:nvSpPr>
              <xdr:cNvPr id="505" name="TextBox 63">
                <a:extLst>
                  <a:ext uri="{FF2B5EF4-FFF2-40B4-BE49-F238E27FC236}">
                    <a16:creationId xmlns:a16="http://schemas.microsoft.com/office/drawing/2014/main" id="{BE5515B4-32E2-4BEC-A294-1892520475A4}"/>
                  </a:ext>
                </a:extLst>
              </xdr:cNvPr>
              <xdr:cNvSpPr txBox="1"/>
            </xdr:nvSpPr>
            <xdr:spPr>
              <a:xfrm>
                <a:off x="12396952" y="5233040"/>
                <a:ext cx="940698" cy="29158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Dziļā vāda</a:t>
                </a:r>
                <a:r>
                  <a:rPr lang="en-US" sz="1200"/>
                  <a:t>"</a:t>
                </a:r>
                <a:endParaRPr lang="lv-LV" sz="1200"/>
              </a:p>
            </xdr:txBody>
          </xdr:sp>
          <xdr:sp macro="" textlink="">
            <xdr:nvSpPr>
              <xdr:cNvPr id="506" name="TextBox 131">
                <a:extLst>
                  <a:ext uri="{FF2B5EF4-FFF2-40B4-BE49-F238E27FC236}">
                    <a16:creationId xmlns:a16="http://schemas.microsoft.com/office/drawing/2014/main" id="{F69D37EC-E535-4C27-9781-C0F98C2D9DE2}"/>
                  </a:ext>
                </a:extLst>
              </xdr:cNvPr>
              <xdr:cNvSpPr txBox="1"/>
            </xdr:nvSpPr>
            <xdr:spPr>
              <a:xfrm>
                <a:off x="15946670" y="2397332"/>
                <a:ext cx="1305267" cy="42746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Sadzīves atkritumu </a:t>
                </a:r>
              </a:p>
              <a:p>
                <a:r>
                  <a:rPr lang="lv-LV" sz="1100">
                    <a:solidFill>
                      <a:schemeClr val="tx1">
                        <a:lumMod val="75000"/>
                        <a:lumOff val="25000"/>
                      </a:schemeClr>
                    </a:solidFill>
                  </a:rPr>
                  <a:t>poligoni</a:t>
                </a:r>
              </a:p>
            </xdr:txBody>
          </xdr:sp>
          <xdr:pic>
            <xdr:nvPicPr>
              <xdr:cNvPr id="507" name="Picture 506" descr="A close up of a logo&#10;&#10;Description automatically generated">
                <a:extLst>
                  <a:ext uri="{FF2B5EF4-FFF2-40B4-BE49-F238E27FC236}">
                    <a16:creationId xmlns:a16="http://schemas.microsoft.com/office/drawing/2014/main" id="{3631B997-2FD1-462E-BFFD-6DDB126603E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52561" y="3208886"/>
                <a:ext cx="231132" cy="243760"/>
              </a:xfrm>
              <a:prstGeom prst="rect">
                <a:avLst/>
              </a:prstGeom>
            </xdr:spPr>
          </xdr:pic>
          <xdr:pic>
            <xdr:nvPicPr>
              <xdr:cNvPr id="508" name="Picture 507" descr="A picture containing drawing&#10;&#10;Description automatically generated">
                <a:extLst>
                  <a:ext uri="{FF2B5EF4-FFF2-40B4-BE49-F238E27FC236}">
                    <a16:creationId xmlns:a16="http://schemas.microsoft.com/office/drawing/2014/main" id="{4E5779ED-72D6-463E-80C8-9D9F8204390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816480" y="2847383"/>
                <a:ext cx="211592" cy="200617"/>
              </a:xfrm>
              <a:prstGeom prst="rect">
                <a:avLst/>
              </a:prstGeom>
            </xdr:spPr>
          </xdr:pic>
          <xdr:pic>
            <xdr:nvPicPr>
              <xdr:cNvPr id="509" name="Picture 508" descr="A picture containing drawing&#10;&#10;Description automatically generated">
                <a:extLst>
                  <a:ext uri="{FF2B5EF4-FFF2-40B4-BE49-F238E27FC236}">
                    <a16:creationId xmlns:a16="http://schemas.microsoft.com/office/drawing/2014/main" id="{D7C86293-55BF-4CA5-9E90-647F5180FB2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767193" y="3710816"/>
                <a:ext cx="260993" cy="244606"/>
              </a:xfrm>
              <a:prstGeom prst="rect">
                <a:avLst/>
              </a:prstGeom>
            </xdr:spPr>
          </xdr:pic>
          <xdr:pic>
            <xdr:nvPicPr>
              <xdr:cNvPr id="510" name="Picture 509" descr="A picture containing drawing&#10;&#10;Description automatically generated">
                <a:extLst>
                  <a:ext uri="{FF2B5EF4-FFF2-40B4-BE49-F238E27FC236}">
                    <a16:creationId xmlns:a16="http://schemas.microsoft.com/office/drawing/2014/main" id="{4D0BAF00-F87C-4113-8ED7-37208BA37C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114895" y="5865700"/>
                <a:ext cx="297119" cy="285602"/>
              </a:xfrm>
              <a:prstGeom prst="rect">
                <a:avLst/>
              </a:prstGeom>
            </xdr:spPr>
          </xdr:pic>
          <xdr:pic>
            <xdr:nvPicPr>
              <xdr:cNvPr id="511" name="Picture 510" descr="A picture containing drawing&#10;&#10;Description automatically generated">
                <a:extLst>
                  <a:ext uri="{FF2B5EF4-FFF2-40B4-BE49-F238E27FC236}">
                    <a16:creationId xmlns:a16="http://schemas.microsoft.com/office/drawing/2014/main" id="{170F3350-2286-4265-BECA-B9C2524D4B1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315815" y="5403806"/>
                <a:ext cx="296561" cy="283307"/>
              </a:xfrm>
              <a:prstGeom prst="rect">
                <a:avLst/>
              </a:prstGeom>
            </xdr:spPr>
          </xdr:pic>
          <xdr:pic>
            <xdr:nvPicPr>
              <xdr:cNvPr id="512" name="Picture 511" descr="A picture containing drawing&#10;&#10;Description automatically generated">
                <a:extLst>
                  <a:ext uri="{FF2B5EF4-FFF2-40B4-BE49-F238E27FC236}">
                    <a16:creationId xmlns:a16="http://schemas.microsoft.com/office/drawing/2014/main" id="{708FDF6B-D641-4B89-9A28-F0D4494C2CE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037961" y="3456895"/>
                <a:ext cx="283609" cy="269075"/>
              </a:xfrm>
              <a:prstGeom prst="rect">
                <a:avLst/>
              </a:prstGeom>
            </xdr:spPr>
          </xdr:pic>
          <xdr:sp macro="" textlink="">
            <xdr:nvSpPr>
              <xdr:cNvPr id="513" name="TextBox 131">
                <a:extLst>
                  <a:ext uri="{FF2B5EF4-FFF2-40B4-BE49-F238E27FC236}">
                    <a16:creationId xmlns:a16="http://schemas.microsoft.com/office/drawing/2014/main" id="{86CB719C-F46E-4BB4-A6C6-4C90A945FD31}"/>
                  </a:ext>
                </a:extLst>
              </xdr:cNvPr>
              <xdr:cNvSpPr txBox="1"/>
            </xdr:nvSpPr>
            <xdr:spPr>
              <a:xfrm>
                <a:off x="15949995" y="2799782"/>
                <a:ext cx="1303558" cy="361841"/>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Reģionālie atkritumu apsaimniekošanas centri</a:t>
                </a:r>
              </a:p>
            </xdr:txBody>
          </xdr:sp>
          <xdr:pic>
            <xdr:nvPicPr>
              <xdr:cNvPr id="514" name="Picture 513" descr="A close up of a logo&#10;&#10;Description automatically generated">
                <a:extLst>
                  <a:ext uri="{FF2B5EF4-FFF2-40B4-BE49-F238E27FC236}">
                    <a16:creationId xmlns:a16="http://schemas.microsoft.com/office/drawing/2014/main" id="{10E1D092-A66A-450A-BCA3-89F83219985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804335" y="2449395"/>
                <a:ext cx="203238" cy="195449"/>
              </a:xfrm>
              <a:prstGeom prst="rect">
                <a:avLst/>
              </a:prstGeom>
            </xdr:spPr>
          </xdr:pic>
        </xdr:grpSp>
        <xdr:sp macro="" textlink="">
          <xdr:nvSpPr>
            <xdr:cNvPr id="344" name="TextBox 131">
              <a:extLst>
                <a:ext uri="{FF2B5EF4-FFF2-40B4-BE49-F238E27FC236}">
                  <a16:creationId xmlns:a16="http://schemas.microsoft.com/office/drawing/2014/main" id="{3E008EF4-0048-4F7F-B3FA-FE8167DB4D17}"/>
                </a:ext>
              </a:extLst>
            </xdr:cNvPr>
            <xdr:cNvSpPr txBox="1"/>
          </xdr:nvSpPr>
          <xdr:spPr>
            <a:xfrm>
              <a:off x="5451437" y="7129147"/>
              <a:ext cx="6275979" cy="87848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kuriem jau šobrīd ir izsniegta</a:t>
              </a:r>
              <a:r>
                <a:rPr lang="lv-LV" sz="1100" baseline="0">
                  <a:solidFill>
                    <a:schemeClr val="tx1">
                      <a:lumMod val="75000"/>
                      <a:lumOff val="25000"/>
                    </a:schemeClr>
                  </a:solidFill>
                </a:rPr>
                <a:t> </a:t>
              </a:r>
              <a:r>
                <a:rPr lang="lv-LV" sz="1100">
                  <a:solidFill>
                    <a:schemeClr val="tx1">
                      <a:lumMod val="75000"/>
                      <a:lumOff val="25000"/>
                    </a:schemeClr>
                  </a:solidFill>
                </a:rPr>
                <a:t>VVD atļauja</a:t>
              </a:r>
              <a:r>
                <a:rPr lang="lv-LV" sz="1100" baseline="0">
                  <a:solidFill>
                    <a:schemeClr val="tx1">
                      <a:lumMod val="75000"/>
                      <a:lumOff val="25000"/>
                    </a:schemeClr>
                  </a:solidFill>
                </a:rPr>
                <a:t> mājsaimniecības BA pārstrādei</a:t>
              </a:r>
              <a:endParaRPr lang="lv-LV" sz="1100">
                <a:solidFill>
                  <a:schemeClr val="tx1">
                    <a:lumMod val="75000"/>
                    <a:lumOff val="25000"/>
                  </a:schemeClr>
                </a:solidFill>
              </a:endParaRPr>
            </a:p>
          </xdr:txBody>
        </xdr:sp>
        <xdr:grpSp>
          <xdr:nvGrpSpPr>
            <xdr:cNvPr id="345" name="Group 344">
              <a:extLst>
                <a:ext uri="{FF2B5EF4-FFF2-40B4-BE49-F238E27FC236}">
                  <a16:creationId xmlns:a16="http://schemas.microsoft.com/office/drawing/2014/main" id="{2D3E8A2F-52A8-4C7B-A515-612CF2D092C2}"/>
                </a:ext>
              </a:extLst>
            </xdr:cNvPr>
            <xdr:cNvGrpSpPr/>
          </xdr:nvGrpSpPr>
          <xdr:grpSpPr>
            <a:xfrm>
              <a:off x="13455561" y="7477400"/>
              <a:ext cx="258598" cy="259680"/>
              <a:chOff x="5747005" y="9756916"/>
              <a:chExt cx="313514" cy="294628"/>
            </a:xfrm>
          </xdr:grpSpPr>
          <xdr:sp macro="" textlink="">
            <xdr:nvSpPr>
              <xdr:cNvPr id="487" name="Heptagon 486">
                <a:extLst>
                  <a:ext uri="{FF2B5EF4-FFF2-40B4-BE49-F238E27FC236}">
                    <a16:creationId xmlns:a16="http://schemas.microsoft.com/office/drawing/2014/main" id="{261A625B-F5FA-4593-984F-F494F1667B3E}"/>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88" name="TextBox 487">
                <a:extLst>
                  <a:ext uri="{FF2B5EF4-FFF2-40B4-BE49-F238E27FC236}">
                    <a16:creationId xmlns:a16="http://schemas.microsoft.com/office/drawing/2014/main" id="{EC46A71E-653A-4BE2-A90B-9A9CC6486478}"/>
                  </a:ext>
                </a:extLst>
              </xdr:cNvPr>
              <xdr:cNvSpPr txBox="1"/>
            </xdr:nvSpPr>
            <xdr:spPr>
              <a:xfrm>
                <a:off x="5747005" y="9756916"/>
                <a:ext cx="313514" cy="294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a:t>
                </a:r>
                <a:endParaRPr lang="en-US" sz="1000" b="1"/>
              </a:p>
            </xdr:txBody>
          </xdr:sp>
        </xdr:grpSp>
        <xdr:grpSp>
          <xdr:nvGrpSpPr>
            <xdr:cNvPr id="346" name="Group 345">
              <a:extLst>
                <a:ext uri="{FF2B5EF4-FFF2-40B4-BE49-F238E27FC236}">
                  <a16:creationId xmlns:a16="http://schemas.microsoft.com/office/drawing/2014/main" id="{B58D04BF-2536-4D17-BD43-87368EBAE336}"/>
                </a:ext>
              </a:extLst>
            </xdr:cNvPr>
            <xdr:cNvGrpSpPr/>
          </xdr:nvGrpSpPr>
          <xdr:grpSpPr>
            <a:xfrm>
              <a:off x="13916522" y="3774296"/>
              <a:ext cx="219800" cy="248922"/>
              <a:chOff x="5769213" y="9785178"/>
              <a:chExt cx="260656" cy="261588"/>
            </a:xfrm>
          </xdr:grpSpPr>
          <xdr:sp macro="" textlink="">
            <xdr:nvSpPr>
              <xdr:cNvPr id="485" name="Heptagon 484">
                <a:extLst>
                  <a:ext uri="{FF2B5EF4-FFF2-40B4-BE49-F238E27FC236}">
                    <a16:creationId xmlns:a16="http://schemas.microsoft.com/office/drawing/2014/main" id="{384A9872-6384-4116-B992-3497866A879D}"/>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86" name="TextBox 485">
                <a:extLst>
                  <a:ext uri="{FF2B5EF4-FFF2-40B4-BE49-F238E27FC236}">
                    <a16:creationId xmlns:a16="http://schemas.microsoft.com/office/drawing/2014/main" id="{BF68EABD-22DB-4A22-9F94-02412989117F}"/>
                  </a:ext>
                </a:extLst>
              </xdr:cNvPr>
              <xdr:cNvSpPr txBox="1"/>
            </xdr:nvSpPr>
            <xdr:spPr>
              <a:xfrm>
                <a:off x="5769213" y="9785604"/>
                <a:ext cx="252722" cy="261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a:t>
                </a:r>
                <a:endParaRPr lang="en-US" sz="1000" b="1"/>
              </a:p>
            </xdr:txBody>
          </xdr:sp>
        </xdr:grpSp>
        <xdr:grpSp>
          <xdr:nvGrpSpPr>
            <xdr:cNvPr id="347" name="Group 346">
              <a:extLst>
                <a:ext uri="{FF2B5EF4-FFF2-40B4-BE49-F238E27FC236}">
                  <a16:creationId xmlns:a16="http://schemas.microsoft.com/office/drawing/2014/main" id="{A6F8E419-A743-461A-8561-CA156C678516}"/>
                </a:ext>
              </a:extLst>
            </xdr:cNvPr>
            <xdr:cNvGrpSpPr/>
          </xdr:nvGrpSpPr>
          <xdr:grpSpPr>
            <a:xfrm>
              <a:off x="14119723" y="6511696"/>
              <a:ext cx="380862" cy="264166"/>
              <a:chOff x="5730451" y="9777548"/>
              <a:chExt cx="400059" cy="275371"/>
            </a:xfrm>
          </xdr:grpSpPr>
          <xdr:sp macro="" textlink="">
            <xdr:nvSpPr>
              <xdr:cNvPr id="483" name="Heptagon 482">
                <a:extLst>
                  <a:ext uri="{FF2B5EF4-FFF2-40B4-BE49-F238E27FC236}">
                    <a16:creationId xmlns:a16="http://schemas.microsoft.com/office/drawing/2014/main" id="{118739D6-FB28-4F40-8D86-46F53770FED3}"/>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84" name="TextBox 483">
                <a:extLst>
                  <a:ext uri="{FF2B5EF4-FFF2-40B4-BE49-F238E27FC236}">
                    <a16:creationId xmlns:a16="http://schemas.microsoft.com/office/drawing/2014/main" id="{29660600-90B4-418A-930E-49337C2C65A4}"/>
                  </a:ext>
                </a:extLst>
              </xdr:cNvPr>
              <xdr:cNvSpPr txBox="1"/>
            </xdr:nvSpPr>
            <xdr:spPr>
              <a:xfrm>
                <a:off x="5730451" y="9777548"/>
                <a:ext cx="400059" cy="275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10</a:t>
                </a:r>
                <a:endParaRPr lang="en-US" sz="1000" b="1"/>
              </a:p>
            </xdr:txBody>
          </xdr:sp>
        </xdr:grpSp>
        <xdr:grpSp>
          <xdr:nvGrpSpPr>
            <xdr:cNvPr id="348" name="Group 347">
              <a:extLst>
                <a:ext uri="{FF2B5EF4-FFF2-40B4-BE49-F238E27FC236}">
                  <a16:creationId xmlns:a16="http://schemas.microsoft.com/office/drawing/2014/main" id="{55DA3161-F265-44B8-9899-CAA05C7037EB}"/>
                </a:ext>
              </a:extLst>
            </xdr:cNvPr>
            <xdr:cNvGrpSpPr/>
          </xdr:nvGrpSpPr>
          <xdr:grpSpPr>
            <a:xfrm>
              <a:off x="11797367" y="4743037"/>
              <a:ext cx="348416" cy="274454"/>
              <a:chOff x="5726242" y="9785178"/>
              <a:chExt cx="366389" cy="273570"/>
            </a:xfrm>
          </xdr:grpSpPr>
          <xdr:sp macro="" textlink="">
            <xdr:nvSpPr>
              <xdr:cNvPr id="481" name="Heptagon 480">
                <a:extLst>
                  <a:ext uri="{FF2B5EF4-FFF2-40B4-BE49-F238E27FC236}">
                    <a16:creationId xmlns:a16="http://schemas.microsoft.com/office/drawing/2014/main" id="{9455977A-D1D5-416A-8A54-23579FDB92F8}"/>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482" name="TextBox 481">
                <a:extLst>
                  <a:ext uri="{FF2B5EF4-FFF2-40B4-BE49-F238E27FC236}">
                    <a16:creationId xmlns:a16="http://schemas.microsoft.com/office/drawing/2014/main" id="{1BD62A37-3A40-4C88-8892-E631D47DD593}"/>
                  </a:ext>
                </a:extLst>
              </xdr:cNvPr>
              <xdr:cNvSpPr txBox="1"/>
            </xdr:nvSpPr>
            <xdr:spPr>
              <a:xfrm>
                <a:off x="5726242" y="9791434"/>
                <a:ext cx="366389" cy="267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solidFill>
                      <a:schemeClr val="bg1">
                        <a:lumMod val="85000"/>
                      </a:schemeClr>
                    </a:solidFill>
                  </a:rPr>
                  <a:t>12</a:t>
                </a:r>
                <a:endParaRPr lang="en-US" sz="1100" b="1">
                  <a:solidFill>
                    <a:schemeClr val="bg1">
                      <a:lumMod val="85000"/>
                    </a:schemeClr>
                  </a:solidFill>
                </a:endParaRPr>
              </a:p>
            </xdr:txBody>
          </xdr:sp>
        </xdr:grpSp>
        <xdr:grpSp>
          <xdr:nvGrpSpPr>
            <xdr:cNvPr id="349" name="Group 348">
              <a:extLst>
                <a:ext uri="{FF2B5EF4-FFF2-40B4-BE49-F238E27FC236}">
                  <a16:creationId xmlns:a16="http://schemas.microsoft.com/office/drawing/2014/main" id="{4E4CCE11-67A2-4344-B426-FB529D0F1944}"/>
                </a:ext>
              </a:extLst>
            </xdr:cNvPr>
            <xdr:cNvGrpSpPr/>
          </xdr:nvGrpSpPr>
          <xdr:grpSpPr>
            <a:xfrm>
              <a:off x="12777466" y="4517481"/>
              <a:ext cx="380993" cy="259745"/>
              <a:chOff x="5744484" y="9756846"/>
              <a:chExt cx="394037" cy="281142"/>
            </a:xfrm>
          </xdr:grpSpPr>
          <xdr:sp macro="" textlink="">
            <xdr:nvSpPr>
              <xdr:cNvPr id="479" name="Heptagon 478">
                <a:extLst>
                  <a:ext uri="{FF2B5EF4-FFF2-40B4-BE49-F238E27FC236}">
                    <a16:creationId xmlns:a16="http://schemas.microsoft.com/office/drawing/2014/main" id="{0CA1B0D9-0A7C-460D-AC16-954429D70596}"/>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80" name="TextBox 479">
                <a:extLst>
                  <a:ext uri="{FF2B5EF4-FFF2-40B4-BE49-F238E27FC236}">
                    <a16:creationId xmlns:a16="http://schemas.microsoft.com/office/drawing/2014/main" id="{6E5C4E9B-C581-47AB-A9F8-E8C90B981904}"/>
                  </a:ext>
                </a:extLst>
              </xdr:cNvPr>
              <xdr:cNvSpPr txBox="1"/>
            </xdr:nvSpPr>
            <xdr:spPr>
              <a:xfrm>
                <a:off x="5744484" y="9756846"/>
                <a:ext cx="394037" cy="2800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16</a:t>
                </a:r>
                <a:endParaRPr lang="en-US" sz="1100" b="1"/>
              </a:p>
            </xdr:txBody>
          </xdr:sp>
        </xdr:grpSp>
        <xdr:grpSp>
          <xdr:nvGrpSpPr>
            <xdr:cNvPr id="350" name="Group 349">
              <a:extLst>
                <a:ext uri="{FF2B5EF4-FFF2-40B4-BE49-F238E27FC236}">
                  <a16:creationId xmlns:a16="http://schemas.microsoft.com/office/drawing/2014/main" id="{F788FC5D-7F92-4701-A425-0979E7B39B60}"/>
                </a:ext>
              </a:extLst>
            </xdr:cNvPr>
            <xdr:cNvGrpSpPr/>
          </xdr:nvGrpSpPr>
          <xdr:grpSpPr>
            <a:xfrm>
              <a:off x="10171028" y="5367561"/>
              <a:ext cx="362969" cy="258504"/>
              <a:chOff x="5739846" y="9769713"/>
              <a:chExt cx="389375" cy="289209"/>
            </a:xfrm>
          </xdr:grpSpPr>
          <xdr:sp macro="" textlink="">
            <xdr:nvSpPr>
              <xdr:cNvPr id="477" name="Heptagon 476">
                <a:extLst>
                  <a:ext uri="{FF2B5EF4-FFF2-40B4-BE49-F238E27FC236}">
                    <a16:creationId xmlns:a16="http://schemas.microsoft.com/office/drawing/2014/main" id="{79161131-5B95-4174-8B03-CCE1FAE3D949}"/>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78" name="TextBox 477">
                <a:extLst>
                  <a:ext uri="{FF2B5EF4-FFF2-40B4-BE49-F238E27FC236}">
                    <a16:creationId xmlns:a16="http://schemas.microsoft.com/office/drawing/2014/main" id="{DD210848-9751-41B3-9C9D-4BCD004B14DE}"/>
                  </a:ext>
                </a:extLst>
              </xdr:cNvPr>
              <xdr:cNvSpPr txBox="1"/>
            </xdr:nvSpPr>
            <xdr:spPr>
              <a:xfrm>
                <a:off x="5739846" y="9769713"/>
                <a:ext cx="389375" cy="289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17</a:t>
                </a:r>
                <a:endParaRPr lang="en-US" sz="1100" b="1"/>
              </a:p>
            </xdr:txBody>
          </xdr:sp>
        </xdr:grpSp>
        <xdr:grpSp>
          <xdr:nvGrpSpPr>
            <xdr:cNvPr id="351" name="Group 350">
              <a:extLst>
                <a:ext uri="{FF2B5EF4-FFF2-40B4-BE49-F238E27FC236}">
                  <a16:creationId xmlns:a16="http://schemas.microsoft.com/office/drawing/2014/main" id="{7C858426-45F6-44C7-86B5-F33ECD15D5CB}"/>
                </a:ext>
              </a:extLst>
            </xdr:cNvPr>
            <xdr:cNvGrpSpPr/>
          </xdr:nvGrpSpPr>
          <xdr:grpSpPr>
            <a:xfrm>
              <a:off x="10087008" y="5479626"/>
              <a:ext cx="311474" cy="274342"/>
              <a:chOff x="5757952" y="9762030"/>
              <a:chExt cx="357908" cy="285367"/>
            </a:xfrm>
          </xdr:grpSpPr>
          <xdr:sp macro="" textlink="">
            <xdr:nvSpPr>
              <xdr:cNvPr id="475" name="Heptagon 474">
                <a:extLst>
                  <a:ext uri="{FF2B5EF4-FFF2-40B4-BE49-F238E27FC236}">
                    <a16:creationId xmlns:a16="http://schemas.microsoft.com/office/drawing/2014/main" id="{81D5D1EA-CA79-4B71-A87F-B98D8388C58A}"/>
                  </a:ext>
                </a:extLst>
              </xdr:cNvPr>
              <xdr:cNvSpPr/>
            </xdr:nvSpPr>
            <xdr:spPr>
              <a:xfrm>
                <a:off x="5773065" y="9785178"/>
                <a:ext cx="235484" cy="198701"/>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76" name="TextBox 475">
                <a:extLst>
                  <a:ext uri="{FF2B5EF4-FFF2-40B4-BE49-F238E27FC236}">
                    <a16:creationId xmlns:a16="http://schemas.microsoft.com/office/drawing/2014/main" id="{FD8E44C5-49BC-48D7-BEEC-940A082201F8}"/>
                  </a:ext>
                </a:extLst>
              </xdr:cNvPr>
              <xdr:cNvSpPr txBox="1"/>
            </xdr:nvSpPr>
            <xdr:spPr>
              <a:xfrm>
                <a:off x="5757952" y="9762030"/>
                <a:ext cx="357908" cy="28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a:t>
                </a:r>
                <a:endParaRPr lang="en-US" sz="1000" b="1"/>
              </a:p>
            </xdr:txBody>
          </xdr:sp>
        </xdr:grpSp>
        <xdr:grpSp>
          <xdr:nvGrpSpPr>
            <xdr:cNvPr id="352" name="Group 351">
              <a:extLst>
                <a:ext uri="{FF2B5EF4-FFF2-40B4-BE49-F238E27FC236}">
                  <a16:creationId xmlns:a16="http://schemas.microsoft.com/office/drawing/2014/main" id="{41EF60E5-CD18-4474-A3B1-358917A71507}"/>
                </a:ext>
              </a:extLst>
            </xdr:cNvPr>
            <xdr:cNvGrpSpPr/>
          </xdr:nvGrpSpPr>
          <xdr:grpSpPr>
            <a:xfrm>
              <a:off x="10595008" y="3949729"/>
              <a:ext cx="344958" cy="258633"/>
              <a:chOff x="5730708" y="9777999"/>
              <a:chExt cx="356373" cy="284112"/>
            </a:xfrm>
          </xdr:grpSpPr>
          <xdr:sp macro="" textlink="">
            <xdr:nvSpPr>
              <xdr:cNvPr id="473" name="Heptagon 472">
                <a:extLst>
                  <a:ext uri="{FF2B5EF4-FFF2-40B4-BE49-F238E27FC236}">
                    <a16:creationId xmlns:a16="http://schemas.microsoft.com/office/drawing/2014/main" id="{83353C54-373C-4973-A051-333801B42B8E}"/>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74" name="TextBox 473">
                <a:extLst>
                  <a:ext uri="{FF2B5EF4-FFF2-40B4-BE49-F238E27FC236}">
                    <a16:creationId xmlns:a16="http://schemas.microsoft.com/office/drawing/2014/main" id="{E58FFF85-680A-46E7-B7F8-8320A5FBCF0B}"/>
                  </a:ext>
                </a:extLst>
              </xdr:cNvPr>
              <xdr:cNvSpPr txBox="1"/>
            </xdr:nvSpPr>
            <xdr:spPr>
              <a:xfrm>
                <a:off x="5730708" y="9777999"/>
                <a:ext cx="356373" cy="2841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18</a:t>
                </a:r>
                <a:endParaRPr lang="en-US" sz="1100" b="1"/>
              </a:p>
            </xdr:txBody>
          </xdr:sp>
        </xdr:grpSp>
        <xdr:grpSp>
          <xdr:nvGrpSpPr>
            <xdr:cNvPr id="353" name="Group 352">
              <a:extLst>
                <a:ext uri="{FF2B5EF4-FFF2-40B4-BE49-F238E27FC236}">
                  <a16:creationId xmlns:a16="http://schemas.microsoft.com/office/drawing/2014/main" id="{3A815994-38FE-4875-BF5A-DD835BC205CD}"/>
                </a:ext>
              </a:extLst>
            </xdr:cNvPr>
            <xdr:cNvGrpSpPr/>
          </xdr:nvGrpSpPr>
          <xdr:grpSpPr>
            <a:xfrm>
              <a:off x="10398373" y="3271451"/>
              <a:ext cx="328855" cy="261035"/>
              <a:chOff x="5740527" y="9778406"/>
              <a:chExt cx="347194" cy="275959"/>
            </a:xfrm>
          </xdr:grpSpPr>
          <xdr:sp macro="" textlink="">
            <xdr:nvSpPr>
              <xdr:cNvPr id="471" name="Heptagon 470">
                <a:extLst>
                  <a:ext uri="{FF2B5EF4-FFF2-40B4-BE49-F238E27FC236}">
                    <a16:creationId xmlns:a16="http://schemas.microsoft.com/office/drawing/2014/main" id="{4E0CA144-D682-443D-B222-BA1334F9F589}"/>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72" name="TextBox 471">
                <a:extLst>
                  <a:ext uri="{FF2B5EF4-FFF2-40B4-BE49-F238E27FC236}">
                    <a16:creationId xmlns:a16="http://schemas.microsoft.com/office/drawing/2014/main" id="{CC219655-C8CC-4BC8-84DA-F710F41E2A8C}"/>
                  </a:ext>
                </a:extLst>
              </xdr:cNvPr>
              <xdr:cNvSpPr txBox="1"/>
            </xdr:nvSpPr>
            <xdr:spPr>
              <a:xfrm>
                <a:off x="5740527" y="9778406"/>
                <a:ext cx="347194" cy="275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20</a:t>
                </a:r>
                <a:endParaRPr lang="en-US" sz="1100" b="1"/>
              </a:p>
            </xdr:txBody>
          </xdr:sp>
        </xdr:grpSp>
        <xdr:grpSp>
          <xdr:nvGrpSpPr>
            <xdr:cNvPr id="354" name="Group 353">
              <a:extLst>
                <a:ext uri="{FF2B5EF4-FFF2-40B4-BE49-F238E27FC236}">
                  <a16:creationId xmlns:a16="http://schemas.microsoft.com/office/drawing/2014/main" id="{5DCAFDD3-FD24-48AE-BE6A-D56FF828BAB2}"/>
                </a:ext>
              </a:extLst>
            </xdr:cNvPr>
            <xdr:cNvGrpSpPr/>
          </xdr:nvGrpSpPr>
          <xdr:grpSpPr>
            <a:xfrm>
              <a:off x="12674798" y="5827463"/>
              <a:ext cx="364329" cy="259804"/>
              <a:chOff x="5729537" y="9776197"/>
              <a:chExt cx="398361" cy="274789"/>
            </a:xfrm>
          </xdr:grpSpPr>
          <xdr:sp macro="" textlink="">
            <xdr:nvSpPr>
              <xdr:cNvPr id="469" name="Heptagon 468">
                <a:extLst>
                  <a:ext uri="{FF2B5EF4-FFF2-40B4-BE49-F238E27FC236}">
                    <a16:creationId xmlns:a16="http://schemas.microsoft.com/office/drawing/2014/main" id="{59A6A531-9799-4AFE-A6BA-D793B02EBE16}"/>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70" name="TextBox 469">
                <a:extLst>
                  <a:ext uri="{FF2B5EF4-FFF2-40B4-BE49-F238E27FC236}">
                    <a16:creationId xmlns:a16="http://schemas.microsoft.com/office/drawing/2014/main" id="{9D720B89-85D5-4F5D-9CE3-551CD5318D01}"/>
                  </a:ext>
                </a:extLst>
              </xdr:cNvPr>
              <xdr:cNvSpPr txBox="1"/>
            </xdr:nvSpPr>
            <xdr:spPr>
              <a:xfrm>
                <a:off x="5729537" y="9776197"/>
                <a:ext cx="398361" cy="274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21</a:t>
                </a:r>
                <a:endParaRPr lang="en-US" sz="1100" b="1"/>
              </a:p>
            </xdr:txBody>
          </xdr:sp>
        </xdr:grpSp>
        <xdr:grpSp>
          <xdr:nvGrpSpPr>
            <xdr:cNvPr id="355" name="Group 354">
              <a:extLst>
                <a:ext uri="{FF2B5EF4-FFF2-40B4-BE49-F238E27FC236}">
                  <a16:creationId xmlns:a16="http://schemas.microsoft.com/office/drawing/2014/main" id="{8989FB67-B376-4291-B4C2-4189F1AE2F7E}"/>
                </a:ext>
              </a:extLst>
            </xdr:cNvPr>
            <xdr:cNvGrpSpPr/>
          </xdr:nvGrpSpPr>
          <xdr:grpSpPr>
            <a:xfrm>
              <a:off x="8586574" y="5114543"/>
              <a:ext cx="360151" cy="261599"/>
              <a:chOff x="5725985" y="9785178"/>
              <a:chExt cx="384505" cy="283526"/>
            </a:xfrm>
          </xdr:grpSpPr>
          <xdr:sp macro="" textlink="">
            <xdr:nvSpPr>
              <xdr:cNvPr id="467" name="Heptagon 466">
                <a:extLst>
                  <a:ext uri="{FF2B5EF4-FFF2-40B4-BE49-F238E27FC236}">
                    <a16:creationId xmlns:a16="http://schemas.microsoft.com/office/drawing/2014/main" id="{564CB34B-D107-4E77-8772-459F114C88DA}"/>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68" name="TextBox 467">
                <a:extLst>
                  <a:ext uri="{FF2B5EF4-FFF2-40B4-BE49-F238E27FC236}">
                    <a16:creationId xmlns:a16="http://schemas.microsoft.com/office/drawing/2014/main" id="{7872F85A-6661-4255-A4E0-3C16E227B7F8}"/>
                  </a:ext>
                </a:extLst>
              </xdr:cNvPr>
              <xdr:cNvSpPr txBox="1"/>
            </xdr:nvSpPr>
            <xdr:spPr>
              <a:xfrm>
                <a:off x="5725985" y="9788532"/>
                <a:ext cx="384505" cy="280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23</a:t>
                </a:r>
                <a:endParaRPr lang="en-US" sz="1100" b="1"/>
              </a:p>
            </xdr:txBody>
          </xdr:sp>
        </xdr:grpSp>
        <xdr:grpSp>
          <xdr:nvGrpSpPr>
            <xdr:cNvPr id="356" name="Group 355">
              <a:extLst>
                <a:ext uri="{FF2B5EF4-FFF2-40B4-BE49-F238E27FC236}">
                  <a16:creationId xmlns:a16="http://schemas.microsoft.com/office/drawing/2014/main" id="{A65EDC18-9036-4DF8-9F2E-F13B51D14CB3}"/>
                </a:ext>
              </a:extLst>
            </xdr:cNvPr>
            <xdr:cNvGrpSpPr/>
          </xdr:nvGrpSpPr>
          <xdr:grpSpPr>
            <a:xfrm>
              <a:off x="10438536" y="5007769"/>
              <a:ext cx="346095" cy="258726"/>
              <a:chOff x="5738419" y="9779906"/>
              <a:chExt cx="363524" cy="258082"/>
            </a:xfrm>
          </xdr:grpSpPr>
          <xdr:sp macro="" textlink="">
            <xdr:nvSpPr>
              <xdr:cNvPr id="465" name="Heptagon 464">
                <a:extLst>
                  <a:ext uri="{FF2B5EF4-FFF2-40B4-BE49-F238E27FC236}">
                    <a16:creationId xmlns:a16="http://schemas.microsoft.com/office/drawing/2014/main" id="{D49CA9E1-AD0E-4296-A183-DF1C827C3F5E}"/>
                  </a:ext>
                </a:extLst>
              </xdr:cNvPr>
              <xdr:cNvSpPr/>
            </xdr:nvSpPr>
            <xdr:spPr>
              <a:xfrm>
                <a:off x="5773066" y="9785178"/>
                <a:ext cx="256803" cy="252810"/>
              </a:xfrm>
              <a:prstGeom prst="heptagon">
                <a:avLst/>
              </a:prstGeom>
              <a:solidFill>
                <a:schemeClr val="bg1">
                  <a:lumMod val="8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66" name="TextBox 465">
                <a:extLst>
                  <a:ext uri="{FF2B5EF4-FFF2-40B4-BE49-F238E27FC236}">
                    <a16:creationId xmlns:a16="http://schemas.microsoft.com/office/drawing/2014/main" id="{0835F24C-B8CB-46AE-A2D2-58C2A773668E}"/>
                  </a:ext>
                </a:extLst>
              </xdr:cNvPr>
              <xdr:cNvSpPr txBox="1"/>
            </xdr:nvSpPr>
            <xdr:spPr>
              <a:xfrm>
                <a:off x="5738419" y="9779906"/>
                <a:ext cx="363524" cy="257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24</a:t>
                </a:r>
                <a:endParaRPr lang="en-US" sz="1100" b="1"/>
              </a:p>
            </xdr:txBody>
          </xdr:sp>
        </xdr:grpSp>
        <xdr:grpSp>
          <xdr:nvGrpSpPr>
            <xdr:cNvPr id="357" name="Group 356">
              <a:extLst>
                <a:ext uri="{FF2B5EF4-FFF2-40B4-BE49-F238E27FC236}">
                  <a16:creationId xmlns:a16="http://schemas.microsoft.com/office/drawing/2014/main" id="{DEA72A29-37D5-47A5-AA02-B182B7CD9CDA}"/>
                </a:ext>
              </a:extLst>
            </xdr:cNvPr>
            <xdr:cNvGrpSpPr/>
          </xdr:nvGrpSpPr>
          <xdr:grpSpPr>
            <a:xfrm>
              <a:off x="9570442" y="5856873"/>
              <a:ext cx="405535" cy="260835"/>
              <a:chOff x="5725942" y="9769661"/>
              <a:chExt cx="427184" cy="292532"/>
            </a:xfrm>
          </xdr:grpSpPr>
          <xdr:sp macro="" textlink="">
            <xdr:nvSpPr>
              <xdr:cNvPr id="463" name="Heptagon 462">
                <a:extLst>
                  <a:ext uri="{FF2B5EF4-FFF2-40B4-BE49-F238E27FC236}">
                    <a16:creationId xmlns:a16="http://schemas.microsoft.com/office/drawing/2014/main" id="{17286BAE-FFD9-41F6-A3DE-6E49C60BD183}"/>
                  </a:ext>
                </a:extLst>
              </xdr:cNvPr>
              <xdr:cNvSpPr/>
            </xdr:nvSpPr>
            <xdr:spPr>
              <a:xfrm>
                <a:off x="5777155" y="978095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64" name="TextBox 463">
                <a:extLst>
                  <a:ext uri="{FF2B5EF4-FFF2-40B4-BE49-F238E27FC236}">
                    <a16:creationId xmlns:a16="http://schemas.microsoft.com/office/drawing/2014/main" id="{7F8D2409-BA77-40AD-B216-3582259492CD}"/>
                  </a:ext>
                </a:extLst>
              </xdr:cNvPr>
              <xdr:cNvSpPr txBox="1"/>
            </xdr:nvSpPr>
            <xdr:spPr>
              <a:xfrm>
                <a:off x="5725942" y="9769661"/>
                <a:ext cx="427184" cy="292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25</a:t>
                </a:r>
                <a:endParaRPr lang="en-US" sz="1100" b="1"/>
              </a:p>
            </xdr:txBody>
          </xdr:sp>
        </xdr:grpSp>
        <xdr:grpSp>
          <xdr:nvGrpSpPr>
            <xdr:cNvPr id="358" name="Group 357">
              <a:extLst>
                <a:ext uri="{FF2B5EF4-FFF2-40B4-BE49-F238E27FC236}">
                  <a16:creationId xmlns:a16="http://schemas.microsoft.com/office/drawing/2014/main" id="{F5B0502C-2D8D-4055-AB75-DE2BB12BEA9E}"/>
                </a:ext>
              </a:extLst>
            </xdr:cNvPr>
            <xdr:cNvGrpSpPr/>
          </xdr:nvGrpSpPr>
          <xdr:grpSpPr>
            <a:xfrm>
              <a:off x="9103109" y="5972327"/>
              <a:ext cx="372967" cy="278499"/>
              <a:chOff x="5740527" y="9785178"/>
              <a:chExt cx="395469" cy="294895"/>
            </a:xfrm>
          </xdr:grpSpPr>
          <xdr:sp macro="" textlink="">
            <xdr:nvSpPr>
              <xdr:cNvPr id="461" name="Heptagon 460">
                <a:extLst>
                  <a:ext uri="{FF2B5EF4-FFF2-40B4-BE49-F238E27FC236}">
                    <a16:creationId xmlns:a16="http://schemas.microsoft.com/office/drawing/2014/main" id="{1BCE811F-3239-4574-954E-D17BD06D0E40}"/>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62" name="TextBox 461">
                <a:extLst>
                  <a:ext uri="{FF2B5EF4-FFF2-40B4-BE49-F238E27FC236}">
                    <a16:creationId xmlns:a16="http://schemas.microsoft.com/office/drawing/2014/main" id="{EEBDB046-ABA8-4340-A12E-06B504B38B73}"/>
                  </a:ext>
                </a:extLst>
              </xdr:cNvPr>
              <xdr:cNvSpPr txBox="1"/>
            </xdr:nvSpPr>
            <xdr:spPr>
              <a:xfrm>
                <a:off x="5740527" y="9799847"/>
                <a:ext cx="395469" cy="280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34</a:t>
                </a:r>
                <a:endParaRPr lang="en-US" sz="1100" b="1"/>
              </a:p>
            </xdr:txBody>
          </xdr:sp>
        </xdr:grpSp>
        <xdr:grpSp>
          <xdr:nvGrpSpPr>
            <xdr:cNvPr id="359" name="Group 358">
              <a:extLst>
                <a:ext uri="{FF2B5EF4-FFF2-40B4-BE49-F238E27FC236}">
                  <a16:creationId xmlns:a16="http://schemas.microsoft.com/office/drawing/2014/main" id="{357DCEEB-2B27-4CB6-9B34-31DDB0A26C6A}"/>
                </a:ext>
              </a:extLst>
            </xdr:cNvPr>
            <xdr:cNvGrpSpPr/>
          </xdr:nvGrpSpPr>
          <xdr:grpSpPr>
            <a:xfrm>
              <a:off x="6304562" y="5752110"/>
              <a:ext cx="330917" cy="265495"/>
              <a:chOff x="5726274" y="9774331"/>
              <a:chExt cx="347194" cy="263657"/>
            </a:xfrm>
          </xdr:grpSpPr>
          <xdr:sp macro="" textlink="">
            <xdr:nvSpPr>
              <xdr:cNvPr id="459" name="Heptagon 458">
                <a:extLst>
                  <a:ext uri="{FF2B5EF4-FFF2-40B4-BE49-F238E27FC236}">
                    <a16:creationId xmlns:a16="http://schemas.microsoft.com/office/drawing/2014/main" id="{C1DA72C1-EB9B-4AFA-B610-6C9603183B2E}"/>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460" name="TextBox 459">
                <a:extLst>
                  <a:ext uri="{FF2B5EF4-FFF2-40B4-BE49-F238E27FC236}">
                    <a16:creationId xmlns:a16="http://schemas.microsoft.com/office/drawing/2014/main" id="{F840E61A-F7D8-4C67-B49E-AD11D264AF91}"/>
                  </a:ext>
                </a:extLst>
              </xdr:cNvPr>
              <xdr:cNvSpPr txBox="1"/>
            </xdr:nvSpPr>
            <xdr:spPr>
              <a:xfrm>
                <a:off x="5726274" y="9774331"/>
                <a:ext cx="347194" cy="2567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solidFill>
                      <a:schemeClr val="bg1">
                        <a:lumMod val="85000"/>
                      </a:schemeClr>
                    </a:solidFill>
                  </a:rPr>
                  <a:t>30</a:t>
                </a:r>
                <a:endParaRPr lang="en-US" sz="1100" b="1">
                  <a:solidFill>
                    <a:schemeClr val="bg1">
                      <a:lumMod val="85000"/>
                    </a:schemeClr>
                  </a:solidFill>
                </a:endParaRPr>
              </a:p>
            </xdr:txBody>
          </xdr:sp>
        </xdr:grpSp>
        <xdr:grpSp>
          <xdr:nvGrpSpPr>
            <xdr:cNvPr id="360" name="Group 359">
              <a:extLst>
                <a:ext uri="{FF2B5EF4-FFF2-40B4-BE49-F238E27FC236}">
                  <a16:creationId xmlns:a16="http://schemas.microsoft.com/office/drawing/2014/main" id="{B6C8F893-A7A1-4914-8201-547EC7CCCF53}"/>
                </a:ext>
              </a:extLst>
            </xdr:cNvPr>
            <xdr:cNvGrpSpPr/>
          </xdr:nvGrpSpPr>
          <xdr:grpSpPr>
            <a:xfrm>
              <a:off x="6922632" y="5441010"/>
              <a:ext cx="382553" cy="261713"/>
              <a:chOff x="5726300" y="9785178"/>
              <a:chExt cx="410049" cy="263547"/>
            </a:xfrm>
          </xdr:grpSpPr>
          <xdr:sp macro="" textlink="">
            <xdr:nvSpPr>
              <xdr:cNvPr id="457" name="Heptagon 456">
                <a:extLst>
                  <a:ext uri="{FF2B5EF4-FFF2-40B4-BE49-F238E27FC236}">
                    <a16:creationId xmlns:a16="http://schemas.microsoft.com/office/drawing/2014/main" id="{B61113F2-128E-4D04-9A89-A6472CF7BFBC}"/>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58" name="TextBox 457">
                <a:extLst>
                  <a:ext uri="{FF2B5EF4-FFF2-40B4-BE49-F238E27FC236}">
                    <a16:creationId xmlns:a16="http://schemas.microsoft.com/office/drawing/2014/main" id="{5A7C39D0-F19F-43B2-86B5-A6F6FC9CCA6B}"/>
                  </a:ext>
                </a:extLst>
              </xdr:cNvPr>
              <xdr:cNvSpPr txBox="1"/>
            </xdr:nvSpPr>
            <xdr:spPr>
              <a:xfrm>
                <a:off x="5726300" y="9788280"/>
                <a:ext cx="410049" cy="2604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31</a:t>
                </a:r>
                <a:endParaRPr lang="en-US" sz="1100" b="1"/>
              </a:p>
            </xdr:txBody>
          </xdr:sp>
        </xdr:grpSp>
        <xdr:grpSp>
          <xdr:nvGrpSpPr>
            <xdr:cNvPr id="361" name="Group 360">
              <a:extLst>
                <a:ext uri="{FF2B5EF4-FFF2-40B4-BE49-F238E27FC236}">
                  <a16:creationId xmlns:a16="http://schemas.microsoft.com/office/drawing/2014/main" id="{9EB73FB8-8082-4789-B23A-FDEDEFD58761}"/>
                </a:ext>
              </a:extLst>
            </xdr:cNvPr>
            <xdr:cNvGrpSpPr/>
          </xdr:nvGrpSpPr>
          <xdr:grpSpPr>
            <a:xfrm>
              <a:off x="11622789" y="5121787"/>
              <a:ext cx="386529" cy="239123"/>
              <a:chOff x="5731137" y="9780060"/>
              <a:chExt cx="420056" cy="257928"/>
            </a:xfrm>
          </xdr:grpSpPr>
          <xdr:sp macro="" textlink="">
            <xdr:nvSpPr>
              <xdr:cNvPr id="455" name="Heptagon 454">
                <a:extLst>
                  <a:ext uri="{FF2B5EF4-FFF2-40B4-BE49-F238E27FC236}">
                    <a16:creationId xmlns:a16="http://schemas.microsoft.com/office/drawing/2014/main" id="{F85C8A51-3991-403E-B0DC-CBDB81CA0DDC}"/>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56" name="TextBox 455">
                <a:extLst>
                  <a:ext uri="{FF2B5EF4-FFF2-40B4-BE49-F238E27FC236}">
                    <a16:creationId xmlns:a16="http://schemas.microsoft.com/office/drawing/2014/main" id="{CAC286F6-C1F0-4B20-B27B-BCEBA6732157}"/>
                  </a:ext>
                </a:extLst>
              </xdr:cNvPr>
              <xdr:cNvSpPr txBox="1"/>
            </xdr:nvSpPr>
            <xdr:spPr>
              <a:xfrm>
                <a:off x="5731137" y="9780060"/>
                <a:ext cx="420056" cy="2097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t>33</a:t>
                </a:r>
                <a:endParaRPr lang="en-US" sz="1100" b="1"/>
              </a:p>
            </xdr:txBody>
          </xdr:sp>
        </xdr:grpSp>
        <xdr:grpSp>
          <xdr:nvGrpSpPr>
            <xdr:cNvPr id="362" name="Group 361">
              <a:extLst>
                <a:ext uri="{FF2B5EF4-FFF2-40B4-BE49-F238E27FC236}">
                  <a16:creationId xmlns:a16="http://schemas.microsoft.com/office/drawing/2014/main" id="{E737BBD2-24DD-4015-BA63-E777E5FE3D6F}"/>
                </a:ext>
              </a:extLst>
            </xdr:cNvPr>
            <xdr:cNvGrpSpPr/>
          </xdr:nvGrpSpPr>
          <xdr:grpSpPr>
            <a:xfrm>
              <a:off x="9220507" y="5620133"/>
              <a:ext cx="417417" cy="257026"/>
              <a:chOff x="5740350" y="9779087"/>
              <a:chExt cx="433195" cy="283207"/>
            </a:xfrm>
          </xdr:grpSpPr>
          <xdr:sp macro="" textlink="">
            <xdr:nvSpPr>
              <xdr:cNvPr id="453" name="Heptagon 452">
                <a:extLst>
                  <a:ext uri="{FF2B5EF4-FFF2-40B4-BE49-F238E27FC236}">
                    <a16:creationId xmlns:a16="http://schemas.microsoft.com/office/drawing/2014/main" id="{E43E9E7F-BB30-468F-84BB-CFE290B07892}"/>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54" name="TextBox 453">
                <a:extLst>
                  <a:ext uri="{FF2B5EF4-FFF2-40B4-BE49-F238E27FC236}">
                    <a16:creationId xmlns:a16="http://schemas.microsoft.com/office/drawing/2014/main" id="{FB4EFA24-04AB-456B-9DDC-0A380936E245}"/>
                  </a:ext>
                </a:extLst>
              </xdr:cNvPr>
              <xdr:cNvSpPr txBox="1"/>
            </xdr:nvSpPr>
            <xdr:spPr>
              <a:xfrm>
                <a:off x="5740350" y="9779087"/>
                <a:ext cx="433195" cy="2832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28</a:t>
                </a:r>
                <a:endParaRPr lang="en-US" sz="1100" b="1"/>
              </a:p>
            </xdr:txBody>
          </xdr:sp>
        </xdr:grpSp>
        <xdr:grpSp>
          <xdr:nvGrpSpPr>
            <xdr:cNvPr id="363" name="Group 362">
              <a:extLst>
                <a:ext uri="{FF2B5EF4-FFF2-40B4-BE49-F238E27FC236}">
                  <a16:creationId xmlns:a16="http://schemas.microsoft.com/office/drawing/2014/main" id="{EF66FB24-6C1B-4E62-9E94-6BC038839D60}"/>
                </a:ext>
              </a:extLst>
            </xdr:cNvPr>
            <xdr:cNvGrpSpPr/>
          </xdr:nvGrpSpPr>
          <xdr:grpSpPr>
            <a:xfrm>
              <a:off x="10878634" y="4376565"/>
              <a:ext cx="338565" cy="240031"/>
              <a:chOff x="5725636" y="9768404"/>
              <a:chExt cx="398262" cy="251902"/>
            </a:xfrm>
          </xdr:grpSpPr>
          <xdr:sp macro="" textlink="">
            <xdr:nvSpPr>
              <xdr:cNvPr id="451" name="Heptagon 450">
                <a:extLst>
                  <a:ext uri="{FF2B5EF4-FFF2-40B4-BE49-F238E27FC236}">
                    <a16:creationId xmlns:a16="http://schemas.microsoft.com/office/drawing/2014/main" id="{097B0F5C-2097-4A6B-A4E6-80A0050C877D}"/>
                  </a:ext>
                </a:extLst>
              </xdr:cNvPr>
              <xdr:cNvSpPr/>
            </xdr:nvSpPr>
            <xdr:spPr>
              <a:xfrm>
                <a:off x="5773066" y="9785179"/>
                <a:ext cx="263594" cy="235127"/>
              </a:xfrm>
              <a:prstGeom prst="heptagon">
                <a:avLst/>
              </a:prstGeom>
              <a:solidFill>
                <a:schemeClr val="bg1">
                  <a:lumMod val="8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52" name="TextBox 451">
                <a:extLst>
                  <a:ext uri="{FF2B5EF4-FFF2-40B4-BE49-F238E27FC236}">
                    <a16:creationId xmlns:a16="http://schemas.microsoft.com/office/drawing/2014/main" id="{1C9AC53A-2591-47E6-9584-0A5D77FE4E84}"/>
                  </a:ext>
                </a:extLst>
              </xdr:cNvPr>
              <xdr:cNvSpPr txBox="1"/>
            </xdr:nvSpPr>
            <xdr:spPr>
              <a:xfrm>
                <a:off x="5725636" y="9768404"/>
                <a:ext cx="398262" cy="21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t>35</a:t>
                </a:r>
                <a:endParaRPr lang="en-US" sz="1100" b="1"/>
              </a:p>
            </xdr:txBody>
          </xdr:sp>
        </xdr:grpSp>
        <xdr:grpSp>
          <xdr:nvGrpSpPr>
            <xdr:cNvPr id="364" name="Group 363">
              <a:extLst>
                <a:ext uri="{FF2B5EF4-FFF2-40B4-BE49-F238E27FC236}">
                  <a16:creationId xmlns:a16="http://schemas.microsoft.com/office/drawing/2014/main" id="{82525ED5-96C5-4BF3-A1D7-4F372571295C}"/>
                </a:ext>
              </a:extLst>
            </xdr:cNvPr>
            <xdr:cNvGrpSpPr/>
          </xdr:nvGrpSpPr>
          <xdr:grpSpPr>
            <a:xfrm>
              <a:off x="10676549" y="4303586"/>
              <a:ext cx="337201" cy="250173"/>
              <a:chOff x="5728791" y="9767640"/>
              <a:chExt cx="357422" cy="275254"/>
            </a:xfrm>
          </xdr:grpSpPr>
          <xdr:sp macro="" textlink="">
            <xdr:nvSpPr>
              <xdr:cNvPr id="449" name="Heptagon 448">
                <a:extLst>
                  <a:ext uri="{FF2B5EF4-FFF2-40B4-BE49-F238E27FC236}">
                    <a16:creationId xmlns:a16="http://schemas.microsoft.com/office/drawing/2014/main" id="{1F44D2CB-60E1-468C-B186-F87C93602024}"/>
                  </a:ext>
                </a:extLst>
              </xdr:cNvPr>
              <xdr:cNvSpPr/>
            </xdr:nvSpPr>
            <xdr:spPr>
              <a:xfrm>
                <a:off x="5773066" y="9785178"/>
                <a:ext cx="256803" cy="252810"/>
              </a:xfrm>
              <a:prstGeom prst="heptagon">
                <a:avLst/>
              </a:prstGeom>
              <a:solidFill>
                <a:schemeClr val="bg1">
                  <a:lumMod val="8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50" name="TextBox 449">
                <a:extLst>
                  <a:ext uri="{FF2B5EF4-FFF2-40B4-BE49-F238E27FC236}">
                    <a16:creationId xmlns:a16="http://schemas.microsoft.com/office/drawing/2014/main" id="{4950D86F-1D2A-407D-B1E2-72A5051AEBD1}"/>
                  </a:ext>
                </a:extLst>
              </xdr:cNvPr>
              <xdr:cNvSpPr txBox="1"/>
            </xdr:nvSpPr>
            <xdr:spPr>
              <a:xfrm>
                <a:off x="5728791" y="9767640"/>
                <a:ext cx="357422" cy="27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11</a:t>
                </a:r>
                <a:endParaRPr lang="en-US" sz="1000" b="1"/>
              </a:p>
            </xdr:txBody>
          </xdr:sp>
        </xdr:grpSp>
        <xdr:grpSp>
          <xdr:nvGrpSpPr>
            <xdr:cNvPr id="365" name="Group 364">
              <a:extLst>
                <a:ext uri="{FF2B5EF4-FFF2-40B4-BE49-F238E27FC236}">
                  <a16:creationId xmlns:a16="http://schemas.microsoft.com/office/drawing/2014/main" id="{0CB7D533-2208-4E7F-8A2B-4A7EB0FA549C}"/>
                </a:ext>
              </a:extLst>
            </xdr:cNvPr>
            <xdr:cNvGrpSpPr/>
          </xdr:nvGrpSpPr>
          <xdr:grpSpPr>
            <a:xfrm>
              <a:off x="14323363" y="5754825"/>
              <a:ext cx="426540" cy="268455"/>
              <a:chOff x="5730443" y="9779833"/>
              <a:chExt cx="449084" cy="263507"/>
            </a:xfrm>
          </xdr:grpSpPr>
          <xdr:sp macro="" textlink="">
            <xdr:nvSpPr>
              <xdr:cNvPr id="447" name="Heptagon 446">
                <a:extLst>
                  <a:ext uri="{FF2B5EF4-FFF2-40B4-BE49-F238E27FC236}">
                    <a16:creationId xmlns:a16="http://schemas.microsoft.com/office/drawing/2014/main" id="{8EDCD115-7C45-4889-B8C9-37162A5FB389}"/>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48" name="TextBox 447">
                <a:extLst>
                  <a:ext uri="{FF2B5EF4-FFF2-40B4-BE49-F238E27FC236}">
                    <a16:creationId xmlns:a16="http://schemas.microsoft.com/office/drawing/2014/main" id="{36986B88-533D-47D9-AB65-43EA3A4B6B3D}"/>
                  </a:ext>
                </a:extLst>
              </xdr:cNvPr>
              <xdr:cNvSpPr txBox="1"/>
            </xdr:nvSpPr>
            <xdr:spPr>
              <a:xfrm>
                <a:off x="5730443" y="9779833"/>
                <a:ext cx="449084" cy="263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36</a:t>
                </a:r>
                <a:endParaRPr lang="en-US" sz="1100" b="1"/>
              </a:p>
            </xdr:txBody>
          </xdr:sp>
        </xdr:grpSp>
        <xdr:grpSp>
          <xdr:nvGrpSpPr>
            <xdr:cNvPr id="366" name="Group 365">
              <a:extLst>
                <a:ext uri="{FF2B5EF4-FFF2-40B4-BE49-F238E27FC236}">
                  <a16:creationId xmlns:a16="http://schemas.microsoft.com/office/drawing/2014/main" id="{5F1E7B00-662C-4C5F-9CBE-13471CF81EFE}"/>
                </a:ext>
              </a:extLst>
            </xdr:cNvPr>
            <xdr:cNvGrpSpPr/>
          </xdr:nvGrpSpPr>
          <xdr:grpSpPr>
            <a:xfrm>
              <a:off x="10086094" y="4616053"/>
              <a:ext cx="386389" cy="261580"/>
              <a:chOff x="5731264" y="9778669"/>
              <a:chExt cx="416480" cy="294033"/>
            </a:xfrm>
          </xdr:grpSpPr>
          <xdr:sp macro="" textlink="">
            <xdr:nvSpPr>
              <xdr:cNvPr id="445" name="Heptagon 444">
                <a:extLst>
                  <a:ext uri="{FF2B5EF4-FFF2-40B4-BE49-F238E27FC236}">
                    <a16:creationId xmlns:a16="http://schemas.microsoft.com/office/drawing/2014/main" id="{A8C16821-9C4A-4369-9219-9D6AD7DD38DA}"/>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46" name="TextBox 445">
                <a:extLst>
                  <a:ext uri="{FF2B5EF4-FFF2-40B4-BE49-F238E27FC236}">
                    <a16:creationId xmlns:a16="http://schemas.microsoft.com/office/drawing/2014/main" id="{80EB40FD-73C3-46BE-8653-C109FCD07502}"/>
                  </a:ext>
                </a:extLst>
              </xdr:cNvPr>
              <xdr:cNvSpPr txBox="1"/>
            </xdr:nvSpPr>
            <xdr:spPr>
              <a:xfrm>
                <a:off x="5731264" y="9778669"/>
                <a:ext cx="416480" cy="294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37</a:t>
                </a:r>
                <a:endParaRPr lang="en-US" sz="1100" b="1"/>
              </a:p>
            </xdr:txBody>
          </xdr:sp>
        </xdr:grpSp>
        <xdr:grpSp>
          <xdr:nvGrpSpPr>
            <xdr:cNvPr id="367" name="Group 366">
              <a:extLst>
                <a:ext uri="{FF2B5EF4-FFF2-40B4-BE49-F238E27FC236}">
                  <a16:creationId xmlns:a16="http://schemas.microsoft.com/office/drawing/2014/main" id="{3C7D6ADE-1E9E-43B5-B1BF-BD3FF5C16AF3}"/>
                </a:ext>
              </a:extLst>
            </xdr:cNvPr>
            <xdr:cNvGrpSpPr/>
          </xdr:nvGrpSpPr>
          <xdr:grpSpPr>
            <a:xfrm>
              <a:off x="11406587" y="5414062"/>
              <a:ext cx="346084" cy="258505"/>
              <a:chOff x="5746809" y="9764077"/>
              <a:chExt cx="392007" cy="264871"/>
            </a:xfrm>
          </xdr:grpSpPr>
          <xdr:sp macro="" textlink="">
            <xdr:nvSpPr>
              <xdr:cNvPr id="443" name="Heptagon 442">
                <a:extLst>
                  <a:ext uri="{FF2B5EF4-FFF2-40B4-BE49-F238E27FC236}">
                    <a16:creationId xmlns:a16="http://schemas.microsoft.com/office/drawing/2014/main" id="{8CFAC5EC-69D7-4449-8AB0-AB39376626D9}"/>
                  </a:ext>
                </a:extLst>
              </xdr:cNvPr>
              <xdr:cNvSpPr/>
            </xdr:nvSpPr>
            <xdr:spPr>
              <a:xfrm>
                <a:off x="5773066" y="9785178"/>
                <a:ext cx="258215" cy="205862"/>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44" name="TextBox 443">
                <a:extLst>
                  <a:ext uri="{FF2B5EF4-FFF2-40B4-BE49-F238E27FC236}">
                    <a16:creationId xmlns:a16="http://schemas.microsoft.com/office/drawing/2014/main" id="{65426AB7-5211-4798-8270-311E840F54AA}"/>
                  </a:ext>
                </a:extLst>
              </xdr:cNvPr>
              <xdr:cNvSpPr txBox="1"/>
            </xdr:nvSpPr>
            <xdr:spPr>
              <a:xfrm>
                <a:off x="5746809" y="9764077"/>
                <a:ext cx="392007" cy="264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38</a:t>
                </a:r>
                <a:endParaRPr lang="en-US" sz="1100" b="1"/>
              </a:p>
            </xdr:txBody>
          </xdr:sp>
        </xdr:grpSp>
        <xdr:grpSp>
          <xdr:nvGrpSpPr>
            <xdr:cNvPr id="368" name="Group 367">
              <a:extLst>
                <a:ext uri="{FF2B5EF4-FFF2-40B4-BE49-F238E27FC236}">
                  <a16:creationId xmlns:a16="http://schemas.microsoft.com/office/drawing/2014/main" id="{C75390A2-F21E-4B74-92E2-093F5C2953F8}"/>
                </a:ext>
              </a:extLst>
            </xdr:cNvPr>
            <xdr:cNvGrpSpPr/>
          </xdr:nvGrpSpPr>
          <xdr:grpSpPr>
            <a:xfrm>
              <a:off x="13830281" y="5547450"/>
              <a:ext cx="364164" cy="258634"/>
              <a:chOff x="5696345" y="9783380"/>
              <a:chExt cx="386508" cy="248169"/>
            </a:xfrm>
          </xdr:grpSpPr>
          <xdr:sp macro="" textlink="">
            <xdr:nvSpPr>
              <xdr:cNvPr id="441" name="Heptagon 440">
                <a:extLst>
                  <a:ext uri="{FF2B5EF4-FFF2-40B4-BE49-F238E27FC236}">
                    <a16:creationId xmlns:a16="http://schemas.microsoft.com/office/drawing/2014/main" id="{FF20B4B3-9723-405B-A8D2-68034F0FDA6A}"/>
                  </a:ext>
                </a:extLst>
              </xdr:cNvPr>
              <xdr:cNvSpPr/>
            </xdr:nvSpPr>
            <xdr:spPr>
              <a:xfrm>
                <a:off x="5740518" y="9785178"/>
                <a:ext cx="289352" cy="244973"/>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42" name="TextBox 441">
                <a:extLst>
                  <a:ext uri="{FF2B5EF4-FFF2-40B4-BE49-F238E27FC236}">
                    <a16:creationId xmlns:a16="http://schemas.microsoft.com/office/drawing/2014/main" id="{8D52D0C3-7A09-4815-9116-BEB8E8917D4E}"/>
                  </a:ext>
                </a:extLst>
              </xdr:cNvPr>
              <xdr:cNvSpPr txBox="1"/>
            </xdr:nvSpPr>
            <xdr:spPr>
              <a:xfrm>
                <a:off x="5696345" y="9783380"/>
                <a:ext cx="386508" cy="248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39</a:t>
                </a:r>
                <a:endParaRPr lang="en-US" sz="1100" b="1"/>
              </a:p>
            </xdr:txBody>
          </xdr:sp>
        </xdr:grpSp>
        <xdr:grpSp>
          <xdr:nvGrpSpPr>
            <xdr:cNvPr id="369" name="Group 368">
              <a:extLst>
                <a:ext uri="{FF2B5EF4-FFF2-40B4-BE49-F238E27FC236}">
                  <a16:creationId xmlns:a16="http://schemas.microsoft.com/office/drawing/2014/main" id="{DF644E8C-E128-44E3-A7DD-9C9DF1FDA4E5}"/>
                </a:ext>
              </a:extLst>
            </xdr:cNvPr>
            <xdr:cNvGrpSpPr/>
          </xdr:nvGrpSpPr>
          <xdr:grpSpPr>
            <a:xfrm>
              <a:off x="8147619" y="5853547"/>
              <a:ext cx="334727" cy="261807"/>
              <a:chOff x="5740527" y="9785178"/>
              <a:chExt cx="347194" cy="265794"/>
            </a:xfrm>
          </xdr:grpSpPr>
          <xdr:sp macro="" textlink="">
            <xdr:nvSpPr>
              <xdr:cNvPr id="439" name="Heptagon 438">
                <a:extLst>
                  <a:ext uri="{FF2B5EF4-FFF2-40B4-BE49-F238E27FC236}">
                    <a16:creationId xmlns:a16="http://schemas.microsoft.com/office/drawing/2014/main" id="{D8317A89-3766-4584-8BFB-5C4BC45851D5}"/>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40" name="TextBox 439">
                <a:extLst>
                  <a:ext uri="{FF2B5EF4-FFF2-40B4-BE49-F238E27FC236}">
                    <a16:creationId xmlns:a16="http://schemas.microsoft.com/office/drawing/2014/main" id="{1C27ACA4-5670-4230-8371-BBCAA07DED1B}"/>
                  </a:ext>
                </a:extLst>
              </xdr:cNvPr>
              <xdr:cNvSpPr txBox="1"/>
            </xdr:nvSpPr>
            <xdr:spPr>
              <a:xfrm>
                <a:off x="5740527" y="9788531"/>
                <a:ext cx="347194" cy="262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42</a:t>
                </a:r>
                <a:endParaRPr lang="en-US" sz="1100" b="1"/>
              </a:p>
            </xdr:txBody>
          </xdr:sp>
        </xdr:grpSp>
        <xdr:grpSp>
          <xdr:nvGrpSpPr>
            <xdr:cNvPr id="370" name="Group 369">
              <a:extLst>
                <a:ext uri="{FF2B5EF4-FFF2-40B4-BE49-F238E27FC236}">
                  <a16:creationId xmlns:a16="http://schemas.microsoft.com/office/drawing/2014/main" id="{756A1B43-925B-434E-B5D3-34557A418F7B}"/>
                </a:ext>
              </a:extLst>
            </xdr:cNvPr>
            <xdr:cNvGrpSpPr/>
          </xdr:nvGrpSpPr>
          <xdr:grpSpPr>
            <a:xfrm>
              <a:off x="9078732" y="5758841"/>
              <a:ext cx="366593" cy="257635"/>
              <a:chOff x="5710000" y="9785641"/>
              <a:chExt cx="420448" cy="265013"/>
            </a:xfrm>
          </xdr:grpSpPr>
          <xdr:sp macro="" textlink="">
            <xdr:nvSpPr>
              <xdr:cNvPr id="437" name="Heptagon 436">
                <a:extLst>
                  <a:ext uri="{FF2B5EF4-FFF2-40B4-BE49-F238E27FC236}">
                    <a16:creationId xmlns:a16="http://schemas.microsoft.com/office/drawing/2014/main" id="{FB50710F-92E6-4DD1-A726-F18A96E65929}"/>
                  </a:ext>
                </a:extLst>
              </xdr:cNvPr>
              <xdr:cNvSpPr/>
            </xdr:nvSpPr>
            <xdr:spPr>
              <a:xfrm>
                <a:off x="5773065" y="9804767"/>
                <a:ext cx="258190" cy="23322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38" name="TextBox 437">
                <a:extLst>
                  <a:ext uri="{FF2B5EF4-FFF2-40B4-BE49-F238E27FC236}">
                    <a16:creationId xmlns:a16="http://schemas.microsoft.com/office/drawing/2014/main" id="{16100334-8486-43EE-8C87-B5AFD4AA2CD8}"/>
                  </a:ext>
                </a:extLst>
              </xdr:cNvPr>
              <xdr:cNvSpPr txBox="1"/>
            </xdr:nvSpPr>
            <xdr:spPr>
              <a:xfrm>
                <a:off x="5710000" y="9785641"/>
                <a:ext cx="420448" cy="265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43</a:t>
                </a:r>
                <a:endParaRPr lang="en-US" sz="1100" b="1"/>
              </a:p>
            </xdr:txBody>
          </xdr:sp>
        </xdr:grpSp>
        <xdr:grpSp>
          <xdr:nvGrpSpPr>
            <xdr:cNvPr id="371" name="Group 370">
              <a:extLst>
                <a:ext uri="{FF2B5EF4-FFF2-40B4-BE49-F238E27FC236}">
                  <a16:creationId xmlns:a16="http://schemas.microsoft.com/office/drawing/2014/main" id="{701A24B2-028F-43AB-84FC-284A014557E2}"/>
                </a:ext>
              </a:extLst>
            </xdr:cNvPr>
            <xdr:cNvGrpSpPr/>
          </xdr:nvGrpSpPr>
          <xdr:grpSpPr>
            <a:xfrm>
              <a:off x="11256697" y="2770311"/>
              <a:ext cx="328355" cy="258930"/>
              <a:chOff x="5729688" y="9770012"/>
              <a:chExt cx="347195" cy="295732"/>
            </a:xfrm>
          </xdr:grpSpPr>
          <xdr:sp macro="" textlink="">
            <xdr:nvSpPr>
              <xdr:cNvPr id="435" name="Heptagon 434">
                <a:extLst>
                  <a:ext uri="{FF2B5EF4-FFF2-40B4-BE49-F238E27FC236}">
                    <a16:creationId xmlns:a16="http://schemas.microsoft.com/office/drawing/2014/main" id="{483E4855-340D-4312-8817-CBA8C91E41A7}"/>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36" name="TextBox 435">
                <a:extLst>
                  <a:ext uri="{FF2B5EF4-FFF2-40B4-BE49-F238E27FC236}">
                    <a16:creationId xmlns:a16="http://schemas.microsoft.com/office/drawing/2014/main" id="{88698249-1F4C-49FD-AB80-812B00E20B19}"/>
                  </a:ext>
                </a:extLst>
              </xdr:cNvPr>
              <xdr:cNvSpPr txBox="1"/>
            </xdr:nvSpPr>
            <xdr:spPr>
              <a:xfrm>
                <a:off x="5729688" y="9770012"/>
                <a:ext cx="347195" cy="295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44</a:t>
                </a:r>
                <a:endParaRPr lang="en-US" sz="1100" b="1"/>
              </a:p>
            </xdr:txBody>
          </xdr:sp>
        </xdr:grpSp>
        <xdr:grpSp>
          <xdr:nvGrpSpPr>
            <xdr:cNvPr id="372" name="Group 371">
              <a:extLst>
                <a:ext uri="{FF2B5EF4-FFF2-40B4-BE49-F238E27FC236}">
                  <a16:creationId xmlns:a16="http://schemas.microsoft.com/office/drawing/2014/main" id="{0C0106CF-6F97-453E-AE93-6F3C115816A4}"/>
                </a:ext>
              </a:extLst>
            </xdr:cNvPr>
            <xdr:cNvGrpSpPr/>
          </xdr:nvGrpSpPr>
          <xdr:grpSpPr>
            <a:xfrm>
              <a:off x="8229981" y="5347675"/>
              <a:ext cx="415280" cy="258633"/>
              <a:chOff x="5735681" y="9785176"/>
              <a:chExt cx="442049" cy="279603"/>
            </a:xfrm>
          </xdr:grpSpPr>
          <xdr:sp macro="" textlink="">
            <xdr:nvSpPr>
              <xdr:cNvPr id="433" name="Heptagon 432">
                <a:extLst>
                  <a:ext uri="{FF2B5EF4-FFF2-40B4-BE49-F238E27FC236}">
                    <a16:creationId xmlns:a16="http://schemas.microsoft.com/office/drawing/2014/main" id="{2095A541-AD32-4BCC-8692-017A1B49587E}"/>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34" name="TextBox 433">
                <a:extLst>
                  <a:ext uri="{FF2B5EF4-FFF2-40B4-BE49-F238E27FC236}">
                    <a16:creationId xmlns:a16="http://schemas.microsoft.com/office/drawing/2014/main" id="{59D2672C-1092-4379-A878-B86837F34C40}"/>
                  </a:ext>
                </a:extLst>
              </xdr:cNvPr>
              <xdr:cNvSpPr txBox="1"/>
            </xdr:nvSpPr>
            <xdr:spPr>
              <a:xfrm>
                <a:off x="5735681" y="9785176"/>
                <a:ext cx="442049" cy="279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45</a:t>
                </a:r>
                <a:endParaRPr lang="en-US" sz="1100" b="1"/>
              </a:p>
            </xdr:txBody>
          </xdr:sp>
        </xdr:grpSp>
        <xdr:grpSp>
          <xdr:nvGrpSpPr>
            <xdr:cNvPr id="373" name="Group 372">
              <a:extLst>
                <a:ext uri="{FF2B5EF4-FFF2-40B4-BE49-F238E27FC236}">
                  <a16:creationId xmlns:a16="http://schemas.microsoft.com/office/drawing/2014/main" id="{163C4737-FB0E-46FB-AA2B-FA10852B385C}"/>
                </a:ext>
              </a:extLst>
            </xdr:cNvPr>
            <xdr:cNvGrpSpPr/>
          </xdr:nvGrpSpPr>
          <xdr:grpSpPr>
            <a:xfrm>
              <a:off x="8490235" y="5718158"/>
              <a:ext cx="229599" cy="254639"/>
              <a:chOff x="5757952" y="9785178"/>
              <a:chExt cx="271917" cy="276083"/>
            </a:xfrm>
          </xdr:grpSpPr>
          <xdr:sp macro="" textlink="">
            <xdr:nvSpPr>
              <xdr:cNvPr id="431" name="Heptagon 430">
                <a:extLst>
                  <a:ext uri="{FF2B5EF4-FFF2-40B4-BE49-F238E27FC236}">
                    <a16:creationId xmlns:a16="http://schemas.microsoft.com/office/drawing/2014/main" id="{3A2E2ECF-64CB-4A6F-9DC4-C50E967592F4}"/>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32" name="TextBox 431">
                <a:extLst>
                  <a:ext uri="{FF2B5EF4-FFF2-40B4-BE49-F238E27FC236}">
                    <a16:creationId xmlns:a16="http://schemas.microsoft.com/office/drawing/2014/main" id="{3A70EF7B-C1E0-42E9-8519-D07D6B5383ED}"/>
                  </a:ext>
                </a:extLst>
              </xdr:cNvPr>
              <xdr:cNvSpPr txBox="1"/>
            </xdr:nvSpPr>
            <xdr:spPr>
              <a:xfrm>
                <a:off x="5757952" y="9787215"/>
                <a:ext cx="252668" cy="274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5</a:t>
                </a:r>
                <a:endParaRPr lang="en-US" sz="1000" b="1"/>
              </a:p>
            </xdr:txBody>
          </xdr:sp>
        </xdr:grpSp>
        <xdr:grpSp>
          <xdr:nvGrpSpPr>
            <xdr:cNvPr id="374" name="Group 373">
              <a:extLst>
                <a:ext uri="{FF2B5EF4-FFF2-40B4-BE49-F238E27FC236}">
                  <a16:creationId xmlns:a16="http://schemas.microsoft.com/office/drawing/2014/main" id="{02F0FB36-2FC6-4EBB-A082-77A4223A6874}"/>
                </a:ext>
              </a:extLst>
            </xdr:cNvPr>
            <xdr:cNvGrpSpPr/>
          </xdr:nvGrpSpPr>
          <xdr:grpSpPr>
            <a:xfrm>
              <a:off x="8641674" y="5655562"/>
              <a:ext cx="267058" cy="258780"/>
              <a:chOff x="5767578" y="9772562"/>
              <a:chExt cx="262291" cy="276781"/>
            </a:xfrm>
          </xdr:grpSpPr>
          <xdr:sp macro="" textlink="">
            <xdr:nvSpPr>
              <xdr:cNvPr id="429" name="Heptagon 428">
                <a:extLst>
                  <a:ext uri="{FF2B5EF4-FFF2-40B4-BE49-F238E27FC236}">
                    <a16:creationId xmlns:a16="http://schemas.microsoft.com/office/drawing/2014/main" id="{B732A9D1-3DE8-4149-8691-D05D30C9B96D}"/>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30" name="TextBox 429">
                <a:extLst>
                  <a:ext uri="{FF2B5EF4-FFF2-40B4-BE49-F238E27FC236}">
                    <a16:creationId xmlns:a16="http://schemas.microsoft.com/office/drawing/2014/main" id="{69AEB76C-4204-43BD-A708-FA5E82346876}"/>
                  </a:ext>
                </a:extLst>
              </xdr:cNvPr>
              <xdr:cNvSpPr txBox="1"/>
            </xdr:nvSpPr>
            <xdr:spPr>
              <a:xfrm>
                <a:off x="5767578" y="9772562"/>
                <a:ext cx="252668" cy="27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6</a:t>
                </a:r>
                <a:endParaRPr lang="en-US" sz="1000" b="1"/>
              </a:p>
            </xdr:txBody>
          </xdr:sp>
        </xdr:grpSp>
        <xdr:grpSp>
          <xdr:nvGrpSpPr>
            <xdr:cNvPr id="375" name="Group 374">
              <a:extLst>
                <a:ext uri="{FF2B5EF4-FFF2-40B4-BE49-F238E27FC236}">
                  <a16:creationId xmlns:a16="http://schemas.microsoft.com/office/drawing/2014/main" id="{AB36D452-851B-4101-8560-A7FBA5640D93}"/>
                </a:ext>
              </a:extLst>
            </xdr:cNvPr>
            <xdr:cNvGrpSpPr/>
          </xdr:nvGrpSpPr>
          <xdr:grpSpPr>
            <a:xfrm>
              <a:off x="5766107" y="6073864"/>
              <a:ext cx="251505" cy="260835"/>
              <a:chOff x="5771690" y="9777550"/>
              <a:chExt cx="258179" cy="280396"/>
            </a:xfrm>
          </xdr:grpSpPr>
          <xdr:sp macro="" textlink="">
            <xdr:nvSpPr>
              <xdr:cNvPr id="427" name="Heptagon 426">
                <a:extLst>
                  <a:ext uri="{FF2B5EF4-FFF2-40B4-BE49-F238E27FC236}">
                    <a16:creationId xmlns:a16="http://schemas.microsoft.com/office/drawing/2014/main" id="{B1EB24F3-0C62-4A44-9696-3E268CB0CC69}"/>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28" name="TextBox 427">
                <a:extLst>
                  <a:ext uri="{FF2B5EF4-FFF2-40B4-BE49-F238E27FC236}">
                    <a16:creationId xmlns:a16="http://schemas.microsoft.com/office/drawing/2014/main" id="{C65AD2E5-656E-416A-8298-CADF2A133989}"/>
                  </a:ext>
                </a:extLst>
              </xdr:cNvPr>
              <xdr:cNvSpPr txBox="1"/>
            </xdr:nvSpPr>
            <xdr:spPr>
              <a:xfrm>
                <a:off x="5771690" y="9777550"/>
                <a:ext cx="252668" cy="2803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solidFill>
                      <a:schemeClr val="bg1">
                        <a:lumMod val="85000"/>
                      </a:schemeClr>
                    </a:solidFill>
                  </a:rPr>
                  <a:t>7</a:t>
                </a:r>
                <a:endParaRPr lang="en-US" sz="1000" b="1">
                  <a:solidFill>
                    <a:schemeClr val="bg1">
                      <a:lumMod val="85000"/>
                    </a:schemeClr>
                  </a:solidFill>
                </a:endParaRPr>
              </a:p>
            </xdr:txBody>
          </xdr:sp>
        </xdr:grpSp>
        <xdr:grpSp>
          <xdr:nvGrpSpPr>
            <xdr:cNvPr id="376" name="Group 375">
              <a:extLst>
                <a:ext uri="{FF2B5EF4-FFF2-40B4-BE49-F238E27FC236}">
                  <a16:creationId xmlns:a16="http://schemas.microsoft.com/office/drawing/2014/main" id="{08A30652-AD39-4BCB-BF53-FED2D066D5F6}"/>
                </a:ext>
              </a:extLst>
            </xdr:cNvPr>
            <xdr:cNvGrpSpPr/>
          </xdr:nvGrpSpPr>
          <xdr:grpSpPr>
            <a:xfrm>
              <a:off x="5904071" y="6055002"/>
              <a:ext cx="338351" cy="267531"/>
              <a:chOff x="5738338" y="9785178"/>
              <a:chExt cx="367943" cy="278986"/>
            </a:xfrm>
          </xdr:grpSpPr>
          <xdr:sp macro="" textlink="">
            <xdr:nvSpPr>
              <xdr:cNvPr id="425" name="Heptagon 424">
                <a:extLst>
                  <a:ext uri="{FF2B5EF4-FFF2-40B4-BE49-F238E27FC236}">
                    <a16:creationId xmlns:a16="http://schemas.microsoft.com/office/drawing/2014/main" id="{E56BC4D4-580C-48A6-B925-799C7803B43D}"/>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26" name="TextBox 425">
                <a:extLst>
                  <a:ext uri="{FF2B5EF4-FFF2-40B4-BE49-F238E27FC236}">
                    <a16:creationId xmlns:a16="http://schemas.microsoft.com/office/drawing/2014/main" id="{642B9997-2204-4A4D-A693-38E283681A3D}"/>
                  </a:ext>
                </a:extLst>
              </xdr:cNvPr>
              <xdr:cNvSpPr txBox="1"/>
            </xdr:nvSpPr>
            <xdr:spPr>
              <a:xfrm>
                <a:off x="5738338" y="9805111"/>
                <a:ext cx="367943" cy="2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19</a:t>
                </a:r>
                <a:endParaRPr lang="en-US" sz="1000" b="1"/>
              </a:p>
            </xdr:txBody>
          </xdr:sp>
        </xdr:grpSp>
        <xdr:grpSp>
          <xdr:nvGrpSpPr>
            <xdr:cNvPr id="377" name="Group 376">
              <a:extLst>
                <a:ext uri="{FF2B5EF4-FFF2-40B4-BE49-F238E27FC236}">
                  <a16:creationId xmlns:a16="http://schemas.microsoft.com/office/drawing/2014/main" id="{2FB9EBE0-6D85-41CB-A61D-4B7BC43DC676}"/>
                </a:ext>
              </a:extLst>
            </xdr:cNvPr>
            <xdr:cNvGrpSpPr/>
          </xdr:nvGrpSpPr>
          <xdr:grpSpPr>
            <a:xfrm>
              <a:off x="12535867" y="4791597"/>
              <a:ext cx="241477" cy="267581"/>
              <a:chOff x="5764980" y="9755786"/>
              <a:chExt cx="264889" cy="287948"/>
            </a:xfrm>
          </xdr:grpSpPr>
          <xdr:sp macro="" textlink="">
            <xdr:nvSpPr>
              <xdr:cNvPr id="423" name="Heptagon 422">
                <a:extLst>
                  <a:ext uri="{FF2B5EF4-FFF2-40B4-BE49-F238E27FC236}">
                    <a16:creationId xmlns:a16="http://schemas.microsoft.com/office/drawing/2014/main" id="{D76D1D23-3B09-470A-AEBD-CBE835F0C21D}"/>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24" name="TextBox 423">
                <a:extLst>
                  <a:ext uri="{FF2B5EF4-FFF2-40B4-BE49-F238E27FC236}">
                    <a16:creationId xmlns:a16="http://schemas.microsoft.com/office/drawing/2014/main" id="{EC09A500-53AE-40E7-BC1B-7652CF297776}"/>
                  </a:ext>
                </a:extLst>
              </xdr:cNvPr>
              <xdr:cNvSpPr txBox="1"/>
            </xdr:nvSpPr>
            <xdr:spPr>
              <a:xfrm>
                <a:off x="5764980" y="9755786"/>
                <a:ext cx="252668" cy="2879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solidFill>
                      <a:schemeClr val="bg1">
                        <a:lumMod val="85000"/>
                      </a:schemeClr>
                    </a:solidFill>
                  </a:rPr>
                  <a:t>9</a:t>
                </a:r>
                <a:endParaRPr lang="en-US" sz="1000" b="1">
                  <a:solidFill>
                    <a:schemeClr val="bg1">
                      <a:lumMod val="85000"/>
                    </a:schemeClr>
                  </a:solidFill>
                </a:endParaRPr>
              </a:p>
            </xdr:txBody>
          </xdr:sp>
        </xdr:grpSp>
        <xdr:grpSp>
          <xdr:nvGrpSpPr>
            <xdr:cNvPr id="378" name="Group 377">
              <a:extLst>
                <a:ext uri="{FF2B5EF4-FFF2-40B4-BE49-F238E27FC236}">
                  <a16:creationId xmlns:a16="http://schemas.microsoft.com/office/drawing/2014/main" id="{119A3501-8450-4BCC-9EE5-12FA61EA7887}"/>
                </a:ext>
              </a:extLst>
            </xdr:cNvPr>
            <xdr:cNvGrpSpPr/>
          </xdr:nvGrpSpPr>
          <xdr:grpSpPr>
            <a:xfrm>
              <a:off x="8759896" y="5393341"/>
              <a:ext cx="338975" cy="245121"/>
              <a:chOff x="5734659" y="9774721"/>
              <a:chExt cx="368891" cy="278482"/>
            </a:xfrm>
          </xdr:grpSpPr>
          <xdr:sp macro="" textlink="">
            <xdr:nvSpPr>
              <xdr:cNvPr id="421" name="Heptagon 420">
                <a:extLst>
                  <a:ext uri="{FF2B5EF4-FFF2-40B4-BE49-F238E27FC236}">
                    <a16:creationId xmlns:a16="http://schemas.microsoft.com/office/drawing/2014/main" id="{CA3B9586-72A9-4DDD-B65C-BA3F857FD022}"/>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422" name="TextBox 421">
                <a:extLst>
                  <a:ext uri="{FF2B5EF4-FFF2-40B4-BE49-F238E27FC236}">
                    <a16:creationId xmlns:a16="http://schemas.microsoft.com/office/drawing/2014/main" id="{E0E22D6E-16E7-4AC8-A524-7570D771F73B}"/>
                  </a:ext>
                </a:extLst>
              </xdr:cNvPr>
              <xdr:cNvSpPr txBox="1"/>
            </xdr:nvSpPr>
            <xdr:spPr>
              <a:xfrm>
                <a:off x="5734659" y="9774721"/>
                <a:ext cx="368891" cy="2784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solidFill>
                      <a:schemeClr val="bg1">
                        <a:lumMod val="85000"/>
                      </a:schemeClr>
                    </a:solidFill>
                  </a:rPr>
                  <a:t>13</a:t>
                </a:r>
                <a:endParaRPr lang="en-US" sz="1000" b="1">
                  <a:solidFill>
                    <a:schemeClr val="bg1">
                      <a:lumMod val="85000"/>
                    </a:schemeClr>
                  </a:solidFill>
                </a:endParaRPr>
              </a:p>
            </xdr:txBody>
          </xdr:sp>
        </xdr:grpSp>
        <xdr:grpSp>
          <xdr:nvGrpSpPr>
            <xdr:cNvPr id="379" name="Group 378">
              <a:extLst>
                <a:ext uri="{FF2B5EF4-FFF2-40B4-BE49-F238E27FC236}">
                  <a16:creationId xmlns:a16="http://schemas.microsoft.com/office/drawing/2014/main" id="{3C4131EE-71BD-4307-8662-FD88E5252F21}"/>
                </a:ext>
              </a:extLst>
            </xdr:cNvPr>
            <xdr:cNvGrpSpPr/>
          </xdr:nvGrpSpPr>
          <xdr:grpSpPr>
            <a:xfrm>
              <a:off x="7263981" y="5317680"/>
              <a:ext cx="345342" cy="244401"/>
              <a:chOff x="5729803" y="9773945"/>
              <a:chExt cx="368891" cy="270850"/>
            </a:xfrm>
          </xdr:grpSpPr>
          <xdr:sp macro="" textlink="">
            <xdr:nvSpPr>
              <xdr:cNvPr id="419" name="Heptagon 418">
                <a:extLst>
                  <a:ext uri="{FF2B5EF4-FFF2-40B4-BE49-F238E27FC236}">
                    <a16:creationId xmlns:a16="http://schemas.microsoft.com/office/drawing/2014/main" id="{19B6DD62-74C5-4499-B07E-250ED8E55FCA}"/>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420" name="TextBox 419">
                <a:extLst>
                  <a:ext uri="{FF2B5EF4-FFF2-40B4-BE49-F238E27FC236}">
                    <a16:creationId xmlns:a16="http://schemas.microsoft.com/office/drawing/2014/main" id="{A6DC8438-AA2F-46B9-B884-D56AA0A385EA}"/>
                  </a:ext>
                </a:extLst>
              </xdr:cNvPr>
              <xdr:cNvSpPr txBox="1"/>
            </xdr:nvSpPr>
            <xdr:spPr>
              <a:xfrm>
                <a:off x="5729803" y="9773945"/>
                <a:ext cx="368891" cy="27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solidFill>
                      <a:schemeClr val="bg1">
                        <a:lumMod val="85000"/>
                      </a:schemeClr>
                    </a:solidFill>
                  </a:rPr>
                  <a:t>15</a:t>
                </a:r>
                <a:endParaRPr lang="en-US" sz="1000" b="1">
                  <a:solidFill>
                    <a:schemeClr val="bg1">
                      <a:lumMod val="85000"/>
                    </a:schemeClr>
                  </a:solidFill>
                </a:endParaRPr>
              </a:p>
            </xdr:txBody>
          </xdr:sp>
        </xdr:grpSp>
        <xdr:grpSp>
          <xdr:nvGrpSpPr>
            <xdr:cNvPr id="380" name="Group 379">
              <a:extLst>
                <a:ext uri="{FF2B5EF4-FFF2-40B4-BE49-F238E27FC236}">
                  <a16:creationId xmlns:a16="http://schemas.microsoft.com/office/drawing/2014/main" id="{919904FA-9953-4582-8365-CEC24F9AEE70}"/>
                </a:ext>
              </a:extLst>
            </xdr:cNvPr>
            <xdr:cNvGrpSpPr/>
          </xdr:nvGrpSpPr>
          <xdr:grpSpPr>
            <a:xfrm>
              <a:off x="10504628" y="2798459"/>
              <a:ext cx="347824" cy="252741"/>
              <a:chOff x="5743916" y="9783829"/>
              <a:chExt cx="368891" cy="279230"/>
            </a:xfrm>
          </xdr:grpSpPr>
          <xdr:sp macro="" textlink="">
            <xdr:nvSpPr>
              <xdr:cNvPr id="417" name="Heptagon 416">
                <a:extLst>
                  <a:ext uri="{FF2B5EF4-FFF2-40B4-BE49-F238E27FC236}">
                    <a16:creationId xmlns:a16="http://schemas.microsoft.com/office/drawing/2014/main" id="{14199EEB-ED8B-40CC-B316-ECC288843FC9}"/>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18" name="TextBox 417">
                <a:extLst>
                  <a:ext uri="{FF2B5EF4-FFF2-40B4-BE49-F238E27FC236}">
                    <a16:creationId xmlns:a16="http://schemas.microsoft.com/office/drawing/2014/main" id="{039690F0-35F1-4CC1-8412-932F8EDAEB61}"/>
                  </a:ext>
                </a:extLst>
              </xdr:cNvPr>
              <xdr:cNvSpPr txBox="1"/>
            </xdr:nvSpPr>
            <xdr:spPr>
              <a:xfrm>
                <a:off x="5743916" y="9783829"/>
                <a:ext cx="368891" cy="279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solidFill>
                      <a:schemeClr val="bg1">
                        <a:lumMod val="85000"/>
                      </a:schemeClr>
                    </a:solidFill>
                  </a:rPr>
                  <a:t>26</a:t>
                </a:r>
                <a:endParaRPr lang="en-US" sz="1000" b="1">
                  <a:solidFill>
                    <a:schemeClr val="bg1">
                      <a:lumMod val="85000"/>
                    </a:schemeClr>
                  </a:solidFill>
                </a:endParaRPr>
              </a:p>
            </xdr:txBody>
          </xdr:sp>
        </xdr:grpSp>
        <xdr:grpSp>
          <xdr:nvGrpSpPr>
            <xdr:cNvPr id="381" name="Group 380">
              <a:extLst>
                <a:ext uri="{FF2B5EF4-FFF2-40B4-BE49-F238E27FC236}">
                  <a16:creationId xmlns:a16="http://schemas.microsoft.com/office/drawing/2014/main" id="{A2BADD07-84CF-4AA5-A515-EF48C5B91DAE}"/>
                </a:ext>
              </a:extLst>
            </xdr:cNvPr>
            <xdr:cNvGrpSpPr/>
          </xdr:nvGrpSpPr>
          <xdr:grpSpPr>
            <a:xfrm>
              <a:off x="8794369" y="5646363"/>
              <a:ext cx="343332" cy="247050"/>
              <a:chOff x="5729822" y="9785178"/>
              <a:chExt cx="368891" cy="269244"/>
            </a:xfrm>
          </xdr:grpSpPr>
          <xdr:sp macro="" textlink="">
            <xdr:nvSpPr>
              <xdr:cNvPr id="415" name="Heptagon 414">
                <a:extLst>
                  <a:ext uri="{FF2B5EF4-FFF2-40B4-BE49-F238E27FC236}">
                    <a16:creationId xmlns:a16="http://schemas.microsoft.com/office/drawing/2014/main" id="{B24534B5-F3A7-499A-86EA-1DADD2487CC7}"/>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416" name="TextBox 415">
                <a:extLst>
                  <a:ext uri="{FF2B5EF4-FFF2-40B4-BE49-F238E27FC236}">
                    <a16:creationId xmlns:a16="http://schemas.microsoft.com/office/drawing/2014/main" id="{7385A4CC-CACB-4435-8B39-7B88F6D6F19D}"/>
                  </a:ext>
                </a:extLst>
              </xdr:cNvPr>
              <xdr:cNvSpPr txBox="1"/>
            </xdr:nvSpPr>
            <xdr:spPr>
              <a:xfrm>
                <a:off x="5729822" y="9788797"/>
                <a:ext cx="368891" cy="265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solidFill>
                      <a:schemeClr val="bg1">
                        <a:lumMod val="85000"/>
                      </a:schemeClr>
                    </a:solidFill>
                  </a:rPr>
                  <a:t>29</a:t>
                </a:r>
                <a:endParaRPr lang="en-US" sz="1000" b="1">
                  <a:solidFill>
                    <a:schemeClr val="bg1">
                      <a:lumMod val="85000"/>
                    </a:schemeClr>
                  </a:solidFill>
                </a:endParaRPr>
              </a:p>
            </xdr:txBody>
          </xdr:sp>
        </xdr:grpSp>
        <xdr:grpSp>
          <xdr:nvGrpSpPr>
            <xdr:cNvPr id="382" name="Group 381">
              <a:extLst>
                <a:ext uri="{FF2B5EF4-FFF2-40B4-BE49-F238E27FC236}">
                  <a16:creationId xmlns:a16="http://schemas.microsoft.com/office/drawing/2014/main" id="{84E49948-DCBE-4E05-BBD8-9321D12BA398}"/>
                </a:ext>
              </a:extLst>
            </xdr:cNvPr>
            <xdr:cNvGrpSpPr/>
          </xdr:nvGrpSpPr>
          <xdr:grpSpPr>
            <a:xfrm>
              <a:off x="5198740" y="7421628"/>
              <a:ext cx="345671" cy="282246"/>
              <a:chOff x="-5524594" y="12989170"/>
              <a:chExt cx="363523" cy="288334"/>
            </a:xfrm>
          </xdr:grpSpPr>
          <xdr:sp macro="" textlink="">
            <xdr:nvSpPr>
              <xdr:cNvPr id="413" name="Heptagon 412">
                <a:extLst>
                  <a:ext uri="{FF2B5EF4-FFF2-40B4-BE49-F238E27FC236}">
                    <a16:creationId xmlns:a16="http://schemas.microsoft.com/office/drawing/2014/main" id="{054B5441-A6A8-437C-BC00-5E9A149E758A}"/>
                  </a:ext>
                </a:extLst>
              </xdr:cNvPr>
              <xdr:cNvSpPr/>
            </xdr:nvSpPr>
            <xdr:spPr>
              <a:xfrm>
                <a:off x="-5491821" y="1300421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14" name="TextBox 413">
                <a:extLst>
                  <a:ext uri="{FF2B5EF4-FFF2-40B4-BE49-F238E27FC236}">
                    <a16:creationId xmlns:a16="http://schemas.microsoft.com/office/drawing/2014/main" id="{CB0BF673-B747-4970-94C3-67D1E92BBDA1}"/>
                  </a:ext>
                </a:extLst>
              </xdr:cNvPr>
              <xdr:cNvSpPr txBox="1"/>
            </xdr:nvSpPr>
            <xdr:spPr>
              <a:xfrm>
                <a:off x="-5524594" y="12989170"/>
                <a:ext cx="363523" cy="288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41</a:t>
                </a:r>
                <a:endParaRPr lang="en-US" sz="1100" b="1"/>
              </a:p>
            </xdr:txBody>
          </xdr:sp>
        </xdr:grpSp>
        <xdr:sp macro="" textlink="">
          <xdr:nvSpPr>
            <xdr:cNvPr id="383" name="TextBox 131">
              <a:extLst>
                <a:ext uri="{FF2B5EF4-FFF2-40B4-BE49-F238E27FC236}">
                  <a16:creationId xmlns:a16="http://schemas.microsoft.com/office/drawing/2014/main" id="{E1332AFB-9283-47C9-8035-C404A6C7FD15}"/>
                </a:ext>
              </a:extLst>
            </xdr:cNvPr>
            <xdr:cNvSpPr txBox="1"/>
          </xdr:nvSpPr>
          <xdr:spPr>
            <a:xfrm>
              <a:off x="5440213" y="7436954"/>
              <a:ext cx="5877806" cy="30327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kas potenciāli varētu tikt  iesaistīti mājsaim-niecības BA pārstrādē</a:t>
              </a:r>
            </a:p>
          </xdr:txBody>
        </xdr:sp>
        <xdr:grpSp>
          <xdr:nvGrpSpPr>
            <xdr:cNvPr id="384" name="Group 383">
              <a:extLst>
                <a:ext uri="{FF2B5EF4-FFF2-40B4-BE49-F238E27FC236}">
                  <a16:creationId xmlns:a16="http://schemas.microsoft.com/office/drawing/2014/main" id="{000F3AB7-9E16-476F-AA83-209CD88C82EC}"/>
                </a:ext>
              </a:extLst>
            </xdr:cNvPr>
            <xdr:cNvGrpSpPr/>
          </xdr:nvGrpSpPr>
          <xdr:grpSpPr>
            <a:xfrm>
              <a:off x="5318410" y="5766593"/>
              <a:ext cx="408248" cy="259022"/>
              <a:chOff x="5739927" y="9785178"/>
              <a:chExt cx="452055" cy="283436"/>
            </a:xfrm>
          </xdr:grpSpPr>
          <xdr:sp macro="" textlink="">
            <xdr:nvSpPr>
              <xdr:cNvPr id="411" name="Heptagon 410">
                <a:extLst>
                  <a:ext uri="{FF2B5EF4-FFF2-40B4-BE49-F238E27FC236}">
                    <a16:creationId xmlns:a16="http://schemas.microsoft.com/office/drawing/2014/main" id="{3417B9AC-9006-459A-B217-96524B2BD15E}"/>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12" name="TextBox 411">
                <a:extLst>
                  <a:ext uri="{FF2B5EF4-FFF2-40B4-BE49-F238E27FC236}">
                    <a16:creationId xmlns:a16="http://schemas.microsoft.com/office/drawing/2014/main" id="{6E576AFD-7240-4871-8192-E3B144765CB9}"/>
                  </a:ext>
                </a:extLst>
              </xdr:cNvPr>
              <xdr:cNvSpPr txBox="1"/>
            </xdr:nvSpPr>
            <xdr:spPr>
              <a:xfrm>
                <a:off x="5739927" y="9785604"/>
                <a:ext cx="452055" cy="283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32</a:t>
                </a:r>
                <a:endParaRPr lang="en-US" sz="1000" b="1"/>
              </a:p>
            </xdr:txBody>
          </xdr:sp>
        </xdr:grpSp>
        <xdr:grpSp>
          <xdr:nvGrpSpPr>
            <xdr:cNvPr id="385" name="Group 384">
              <a:extLst>
                <a:ext uri="{FF2B5EF4-FFF2-40B4-BE49-F238E27FC236}">
                  <a16:creationId xmlns:a16="http://schemas.microsoft.com/office/drawing/2014/main" id="{5601BE55-8275-4F98-8EC0-D85F2C86F237}"/>
                </a:ext>
              </a:extLst>
            </xdr:cNvPr>
            <xdr:cNvGrpSpPr/>
          </xdr:nvGrpSpPr>
          <xdr:grpSpPr>
            <a:xfrm>
              <a:off x="8427885" y="4814839"/>
              <a:ext cx="327060" cy="265790"/>
              <a:chOff x="5768591" y="9785178"/>
              <a:chExt cx="350732" cy="286465"/>
            </a:xfrm>
          </xdr:grpSpPr>
          <xdr:sp macro="" textlink="">
            <xdr:nvSpPr>
              <xdr:cNvPr id="409" name="Heptagon 408">
                <a:extLst>
                  <a:ext uri="{FF2B5EF4-FFF2-40B4-BE49-F238E27FC236}">
                    <a16:creationId xmlns:a16="http://schemas.microsoft.com/office/drawing/2014/main" id="{89AD6469-1B93-4A59-8480-5F20B2FD90B4}"/>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10" name="TextBox 409">
                <a:extLst>
                  <a:ext uri="{FF2B5EF4-FFF2-40B4-BE49-F238E27FC236}">
                    <a16:creationId xmlns:a16="http://schemas.microsoft.com/office/drawing/2014/main" id="{648376B2-0D0D-48DE-8213-3EF9D3D241F6}"/>
                  </a:ext>
                </a:extLst>
              </xdr:cNvPr>
              <xdr:cNvSpPr txBox="1"/>
            </xdr:nvSpPr>
            <xdr:spPr>
              <a:xfrm>
                <a:off x="5768591" y="9785604"/>
                <a:ext cx="350732" cy="286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a:t>
                </a:r>
                <a:endParaRPr lang="en-US" sz="1000" b="1"/>
              </a:p>
            </xdr:txBody>
          </xdr:sp>
        </xdr:grpSp>
        <xdr:grpSp>
          <xdr:nvGrpSpPr>
            <xdr:cNvPr id="386" name="Group 385">
              <a:extLst>
                <a:ext uri="{FF2B5EF4-FFF2-40B4-BE49-F238E27FC236}">
                  <a16:creationId xmlns:a16="http://schemas.microsoft.com/office/drawing/2014/main" id="{20007022-DCC4-499A-BA12-BC61F3A6EE36}"/>
                </a:ext>
              </a:extLst>
            </xdr:cNvPr>
            <xdr:cNvGrpSpPr/>
          </xdr:nvGrpSpPr>
          <xdr:grpSpPr>
            <a:xfrm>
              <a:off x="9946750" y="4813733"/>
              <a:ext cx="338388" cy="243660"/>
              <a:chOff x="5739927" y="9785178"/>
              <a:chExt cx="359759" cy="270157"/>
            </a:xfrm>
          </xdr:grpSpPr>
          <xdr:sp macro="" textlink="">
            <xdr:nvSpPr>
              <xdr:cNvPr id="407" name="Heptagon 406">
                <a:extLst>
                  <a:ext uri="{FF2B5EF4-FFF2-40B4-BE49-F238E27FC236}">
                    <a16:creationId xmlns:a16="http://schemas.microsoft.com/office/drawing/2014/main" id="{F5CED162-36B0-4A87-AFA2-7E03484A8B90}"/>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08" name="TextBox 407">
                <a:extLst>
                  <a:ext uri="{FF2B5EF4-FFF2-40B4-BE49-F238E27FC236}">
                    <a16:creationId xmlns:a16="http://schemas.microsoft.com/office/drawing/2014/main" id="{5091740F-EA63-4710-8F92-8449B95ED007}"/>
                  </a:ext>
                </a:extLst>
              </xdr:cNvPr>
              <xdr:cNvSpPr txBox="1"/>
            </xdr:nvSpPr>
            <xdr:spPr>
              <a:xfrm>
                <a:off x="5739927" y="9785604"/>
                <a:ext cx="359759" cy="269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22</a:t>
                </a:r>
                <a:endParaRPr lang="en-US" sz="1000" b="1"/>
              </a:p>
            </xdr:txBody>
          </xdr:sp>
        </xdr:grpSp>
        <xdr:grpSp>
          <xdr:nvGrpSpPr>
            <xdr:cNvPr id="387" name="Group 386">
              <a:extLst>
                <a:ext uri="{FF2B5EF4-FFF2-40B4-BE49-F238E27FC236}">
                  <a16:creationId xmlns:a16="http://schemas.microsoft.com/office/drawing/2014/main" id="{53040EC7-517D-45B1-AC64-6EB12EC0FFCE}"/>
                </a:ext>
              </a:extLst>
            </xdr:cNvPr>
            <xdr:cNvGrpSpPr/>
          </xdr:nvGrpSpPr>
          <xdr:grpSpPr>
            <a:xfrm>
              <a:off x="9366945" y="4725344"/>
              <a:ext cx="348624" cy="243531"/>
              <a:chOff x="5739927" y="9785178"/>
              <a:chExt cx="359759" cy="275933"/>
            </a:xfrm>
          </xdr:grpSpPr>
          <xdr:sp macro="" textlink="">
            <xdr:nvSpPr>
              <xdr:cNvPr id="405" name="Heptagon 404">
                <a:extLst>
                  <a:ext uri="{FF2B5EF4-FFF2-40B4-BE49-F238E27FC236}">
                    <a16:creationId xmlns:a16="http://schemas.microsoft.com/office/drawing/2014/main" id="{32A66291-1AAF-443E-824E-99DB1E204791}"/>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06" name="TextBox 405">
                <a:extLst>
                  <a:ext uri="{FF2B5EF4-FFF2-40B4-BE49-F238E27FC236}">
                    <a16:creationId xmlns:a16="http://schemas.microsoft.com/office/drawing/2014/main" id="{80E6DF34-1571-45A6-BA21-C36E6A8AED2C}"/>
                  </a:ext>
                </a:extLst>
              </xdr:cNvPr>
              <xdr:cNvSpPr txBox="1"/>
            </xdr:nvSpPr>
            <xdr:spPr>
              <a:xfrm>
                <a:off x="5739927" y="9785604"/>
                <a:ext cx="359759" cy="275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40</a:t>
                </a:r>
                <a:endParaRPr lang="en-US" sz="1000" b="1"/>
              </a:p>
            </xdr:txBody>
          </xdr:sp>
        </xdr:grpSp>
        <xdr:grpSp>
          <xdr:nvGrpSpPr>
            <xdr:cNvPr id="388" name="Group 387">
              <a:extLst>
                <a:ext uri="{FF2B5EF4-FFF2-40B4-BE49-F238E27FC236}">
                  <a16:creationId xmlns:a16="http://schemas.microsoft.com/office/drawing/2014/main" id="{0F799E8B-A5E2-41B7-87ED-4576C0A17B20}"/>
                </a:ext>
              </a:extLst>
            </xdr:cNvPr>
            <xdr:cNvGrpSpPr/>
          </xdr:nvGrpSpPr>
          <xdr:grpSpPr>
            <a:xfrm>
              <a:off x="11094111" y="5347371"/>
              <a:ext cx="343507" cy="249318"/>
              <a:chOff x="5739927" y="9785178"/>
              <a:chExt cx="359759" cy="274375"/>
            </a:xfrm>
          </xdr:grpSpPr>
          <xdr:sp macro="" textlink="">
            <xdr:nvSpPr>
              <xdr:cNvPr id="403" name="Heptagon 402">
                <a:extLst>
                  <a:ext uri="{FF2B5EF4-FFF2-40B4-BE49-F238E27FC236}">
                    <a16:creationId xmlns:a16="http://schemas.microsoft.com/office/drawing/2014/main" id="{B1B81665-C9F9-486A-BBC7-D7A1D7BE742F}"/>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04" name="TextBox 403">
                <a:extLst>
                  <a:ext uri="{FF2B5EF4-FFF2-40B4-BE49-F238E27FC236}">
                    <a16:creationId xmlns:a16="http://schemas.microsoft.com/office/drawing/2014/main" id="{F7338407-09C8-4502-9001-CCF86F6B56FE}"/>
                  </a:ext>
                </a:extLst>
              </xdr:cNvPr>
              <xdr:cNvSpPr txBox="1"/>
            </xdr:nvSpPr>
            <xdr:spPr>
              <a:xfrm>
                <a:off x="5739927" y="9785604"/>
                <a:ext cx="359759" cy="273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41</a:t>
                </a:r>
                <a:endParaRPr lang="en-US" sz="1000" b="1"/>
              </a:p>
            </xdr:txBody>
          </xdr:sp>
        </xdr:grpSp>
        <xdr:grpSp>
          <xdr:nvGrpSpPr>
            <xdr:cNvPr id="389" name="Group 388">
              <a:extLst>
                <a:ext uri="{FF2B5EF4-FFF2-40B4-BE49-F238E27FC236}">
                  <a16:creationId xmlns:a16="http://schemas.microsoft.com/office/drawing/2014/main" id="{3D938293-4B04-442F-B9A3-84C42C8C3E44}"/>
                </a:ext>
              </a:extLst>
            </xdr:cNvPr>
            <xdr:cNvGrpSpPr/>
          </xdr:nvGrpSpPr>
          <xdr:grpSpPr>
            <a:xfrm>
              <a:off x="5197229" y="7129680"/>
              <a:ext cx="327953" cy="272271"/>
              <a:chOff x="-5764700" y="13735497"/>
              <a:chExt cx="359759" cy="294247"/>
            </a:xfrm>
          </xdr:grpSpPr>
          <xdr:sp macro="" textlink="">
            <xdr:nvSpPr>
              <xdr:cNvPr id="401" name="Heptagon 400">
                <a:extLst>
                  <a:ext uri="{FF2B5EF4-FFF2-40B4-BE49-F238E27FC236}">
                    <a16:creationId xmlns:a16="http://schemas.microsoft.com/office/drawing/2014/main" id="{A885C57D-A9E6-494B-91C9-F96EE81672DD}"/>
                  </a:ext>
                </a:extLst>
              </xdr:cNvPr>
              <xdr:cNvSpPr/>
            </xdr:nvSpPr>
            <xdr:spPr>
              <a:xfrm>
                <a:off x="-5716655" y="13750206"/>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02" name="TextBox 401">
                <a:extLst>
                  <a:ext uri="{FF2B5EF4-FFF2-40B4-BE49-F238E27FC236}">
                    <a16:creationId xmlns:a16="http://schemas.microsoft.com/office/drawing/2014/main" id="{748A583B-A7E2-4EDC-92CB-0840C67C330C}"/>
                  </a:ext>
                </a:extLst>
              </xdr:cNvPr>
              <xdr:cNvSpPr txBox="1"/>
            </xdr:nvSpPr>
            <xdr:spPr>
              <a:xfrm>
                <a:off x="-5764700" y="13735497"/>
                <a:ext cx="359759" cy="294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31</a:t>
                </a:r>
                <a:endParaRPr lang="en-US" sz="1000" b="1"/>
              </a:p>
            </xdr:txBody>
          </xdr:sp>
        </xdr:grpSp>
        <xdr:grpSp>
          <xdr:nvGrpSpPr>
            <xdr:cNvPr id="390" name="Group 389">
              <a:extLst>
                <a:ext uri="{FF2B5EF4-FFF2-40B4-BE49-F238E27FC236}">
                  <a16:creationId xmlns:a16="http://schemas.microsoft.com/office/drawing/2014/main" id="{A87E440A-CDF9-46DA-8878-418A901210E2}"/>
                </a:ext>
              </a:extLst>
            </xdr:cNvPr>
            <xdr:cNvGrpSpPr/>
          </xdr:nvGrpSpPr>
          <xdr:grpSpPr>
            <a:xfrm>
              <a:off x="5199874" y="7737439"/>
              <a:ext cx="345672" cy="250704"/>
              <a:chOff x="-5518761" y="12495366"/>
              <a:chExt cx="363524" cy="290051"/>
            </a:xfrm>
          </xdr:grpSpPr>
          <xdr:sp macro="" textlink="">
            <xdr:nvSpPr>
              <xdr:cNvPr id="399" name="Heptagon 398">
                <a:extLst>
                  <a:ext uri="{FF2B5EF4-FFF2-40B4-BE49-F238E27FC236}">
                    <a16:creationId xmlns:a16="http://schemas.microsoft.com/office/drawing/2014/main" id="{D7CA39CB-91BE-4815-A4A0-CE8492BB5005}"/>
                  </a:ext>
                </a:extLst>
              </xdr:cNvPr>
              <xdr:cNvSpPr/>
            </xdr:nvSpPr>
            <xdr:spPr>
              <a:xfrm>
                <a:off x="-5481095" y="12530816"/>
                <a:ext cx="253710" cy="251305"/>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400" name="TextBox 399">
                <a:extLst>
                  <a:ext uri="{FF2B5EF4-FFF2-40B4-BE49-F238E27FC236}">
                    <a16:creationId xmlns:a16="http://schemas.microsoft.com/office/drawing/2014/main" id="{36260C67-A266-4B6D-8BE1-3121765CDD4C}"/>
                  </a:ext>
                </a:extLst>
              </xdr:cNvPr>
              <xdr:cNvSpPr txBox="1"/>
            </xdr:nvSpPr>
            <xdr:spPr>
              <a:xfrm>
                <a:off x="-5518761" y="12495366"/>
                <a:ext cx="363524" cy="290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19</a:t>
                </a:r>
                <a:endParaRPr lang="en-US" sz="1100" b="1"/>
              </a:p>
            </xdr:txBody>
          </xdr:sp>
        </xdr:grpSp>
        <xdr:sp macro="" textlink="">
          <xdr:nvSpPr>
            <xdr:cNvPr id="391" name="TextBox 131">
              <a:extLst>
                <a:ext uri="{FF2B5EF4-FFF2-40B4-BE49-F238E27FC236}">
                  <a16:creationId xmlns:a16="http://schemas.microsoft.com/office/drawing/2014/main" id="{8FC9F44F-E827-45B6-A092-DFF603BE86E3}"/>
                </a:ext>
              </a:extLst>
            </xdr:cNvPr>
            <xdr:cNvSpPr txBox="1"/>
          </xdr:nvSpPr>
          <xdr:spPr>
            <a:xfrm>
              <a:off x="5450877" y="7771881"/>
              <a:ext cx="5816568" cy="282049"/>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kas mājsaimniecības BA pārstrādē</a:t>
              </a:r>
              <a:r>
                <a:rPr lang="lv-LV" sz="1100" baseline="0">
                  <a:solidFill>
                    <a:schemeClr val="tx1">
                      <a:lumMod val="75000"/>
                      <a:lumOff val="25000"/>
                    </a:schemeClr>
                  </a:solidFill>
                </a:rPr>
                <a:t>, visticamāk, neiesaistīsies</a:t>
              </a:r>
              <a:endParaRPr lang="lv-LV" sz="1100">
                <a:solidFill>
                  <a:schemeClr val="tx1">
                    <a:lumMod val="75000"/>
                    <a:lumOff val="25000"/>
                  </a:schemeClr>
                </a:solidFill>
              </a:endParaRPr>
            </a:p>
          </xdr:txBody>
        </xdr:sp>
        <xdr:grpSp>
          <xdr:nvGrpSpPr>
            <xdr:cNvPr id="392" name="Group 391">
              <a:extLst>
                <a:ext uri="{FF2B5EF4-FFF2-40B4-BE49-F238E27FC236}">
                  <a16:creationId xmlns:a16="http://schemas.microsoft.com/office/drawing/2014/main" id="{3473CF3E-5F00-407B-A7D5-E32672583C94}"/>
                </a:ext>
              </a:extLst>
            </xdr:cNvPr>
            <xdr:cNvGrpSpPr/>
          </xdr:nvGrpSpPr>
          <xdr:grpSpPr>
            <a:xfrm>
              <a:off x="12248137" y="5056824"/>
              <a:ext cx="326028" cy="260309"/>
              <a:chOff x="5777443" y="9765196"/>
              <a:chExt cx="324571" cy="288845"/>
            </a:xfrm>
          </xdr:grpSpPr>
          <xdr:sp macro="" textlink="">
            <xdr:nvSpPr>
              <xdr:cNvPr id="397" name="Heptagon 396">
                <a:extLst>
                  <a:ext uri="{FF2B5EF4-FFF2-40B4-BE49-F238E27FC236}">
                    <a16:creationId xmlns:a16="http://schemas.microsoft.com/office/drawing/2014/main" id="{A74D3283-E5DE-4C3F-ADE0-54B4CBF2B843}"/>
                  </a:ext>
                </a:extLst>
              </xdr:cNvPr>
              <xdr:cNvSpPr/>
            </xdr:nvSpPr>
            <xdr:spPr>
              <a:xfrm>
                <a:off x="5783853" y="9785178"/>
                <a:ext cx="246015" cy="262293"/>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398" name="TextBox 397">
                <a:extLst>
                  <a:ext uri="{FF2B5EF4-FFF2-40B4-BE49-F238E27FC236}">
                    <a16:creationId xmlns:a16="http://schemas.microsoft.com/office/drawing/2014/main" id="{C35A8ECA-F775-4266-B156-11D42DBD2D3E}"/>
                  </a:ext>
                </a:extLst>
              </xdr:cNvPr>
              <xdr:cNvSpPr txBox="1"/>
            </xdr:nvSpPr>
            <xdr:spPr>
              <a:xfrm>
                <a:off x="5777443" y="9765196"/>
                <a:ext cx="324571" cy="28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8</a:t>
                </a:r>
                <a:endParaRPr lang="en-US" sz="1100" b="1"/>
              </a:p>
            </xdr:txBody>
          </xdr:sp>
        </xdr:grpSp>
        <xdr:grpSp>
          <xdr:nvGrpSpPr>
            <xdr:cNvPr id="393" name="Group 392">
              <a:extLst>
                <a:ext uri="{FF2B5EF4-FFF2-40B4-BE49-F238E27FC236}">
                  <a16:creationId xmlns:a16="http://schemas.microsoft.com/office/drawing/2014/main" id="{221519B1-6BD3-4E5A-97FD-6343CC209517}"/>
                </a:ext>
              </a:extLst>
            </xdr:cNvPr>
            <xdr:cNvGrpSpPr/>
          </xdr:nvGrpSpPr>
          <xdr:grpSpPr>
            <a:xfrm>
              <a:off x="5200263" y="8045669"/>
              <a:ext cx="345885" cy="260053"/>
              <a:chOff x="-5548731" y="11634205"/>
              <a:chExt cx="363755" cy="276119"/>
            </a:xfrm>
          </xdr:grpSpPr>
          <xdr:sp macro="" textlink="">
            <xdr:nvSpPr>
              <xdr:cNvPr id="395" name="Heptagon 394">
                <a:extLst>
                  <a:ext uri="{FF2B5EF4-FFF2-40B4-BE49-F238E27FC236}">
                    <a16:creationId xmlns:a16="http://schemas.microsoft.com/office/drawing/2014/main" id="{E5833AE8-5115-4C31-AC7C-C64236D857F1}"/>
                  </a:ext>
                </a:extLst>
              </xdr:cNvPr>
              <xdr:cNvSpPr/>
            </xdr:nvSpPr>
            <xdr:spPr>
              <a:xfrm>
                <a:off x="-5513458" y="11635937"/>
                <a:ext cx="256803" cy="252810"/>
              </a:xfrm>
              <a:prstGeom prst="heptagon">
                <a:avLst/>
              </a:prstGeom>
              <a:solidFill>
                <a:schemeClr val="bg1">
                  <a:lumMod val="8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396" name="TextBox 395">
                <a:extLst>
                  <a:ext uri="{FF2B5EF4-FFF2-40B4-BE49-F238E27FC236}">
                    <a16:creationId xmlns:a16="http://schemas.microsoft.com/office/drawing/2014/main" id="{14EA74D5-AB0A-4B30-B90E-ACCAE588ADCF}"/>
                  </a:ext>
                </a:extLst>
              </xdr:cNvPr>
              <xdr:cNvSpPr txBox="1"/>
            </xdr:nvSpPr>
            <xdr:spPr>
              <a:xfrm>
                <a:off x="-5548731" y="11634205"/>
                <a:ext cx="363755" cy="276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23</a:t>
                </a:r>
                <a:endParaRPr lang="en-US" sz="1100" b="1"/>
              </a:p>
            </xdr:txBody>
          </xdr:sp>
        </xdr:grpSp>
        <xdr:sp macro="" textlink="">
          <xdr:nvSpPr>
            <xdr:cNvPr id="394" name="TextBox 131">
              <a:extLst>
                <a:ext uri="{FF2B5EF4-FFF2-40B4-BE49-F238E27FC236}">
                  <a16:creationId xmlns:a16="http://schemas.microsoft.com/office/drawing/2014/main" id="{CFBBA021-F9D0-458A-AF07-C35A40495D47}"/>
                </a:ext>
              </a:extLst>
            </xdr:cNvPr>
            <xdr:cNvSpPr txBox="1"/>
          </xdr:nvSpPr>
          <xdr:spPr>
            <a:xfrm>
              <a:off x="5448626" y="8064102"/>
              <a:ext cx="4521597" cy="25748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par kuru</a:t>
              </a:r>
              <a:r>
                <a:rPr lang="lv-LV" sz="1100" baseline="0">
                  <a:solidFill>
                    <a:schemeClr val="tx1">
                      <a:lumMod val="75000"/>
                      <a:lumOff val="25000"/>
                    </a:schemeClr>
                  </a:solidFill>
                </a:rPr>
                <a:t> darbību nav informācijas</a:t>
              </a:r>
              <a:endParaRPr lang="lv-LV" sz="1100">
                <a:solidFill>
                  <a:schemeClr val="tx1">
                    <a:lumMod val="75000"/>
                    <a:lumOff val="25000"/>
                  </a:schemeClr>
                </a:solidFill>
              </a:endParaRPr>
            </a:p>
          </xdr:txBody>
        </xdr:sp>
        <xdr:sp macro="" textlink="">
          <xdr:nvSpPr>
            <xdr:cNvPr id="515" name="Heptagon 514">
              <a:extLst>
                <a:ext uri="{FF2B5EF4-FFF2-40B4-BE49-F238E27FC236}">
                  <a16:creationId xmlns:a16="http://schemas.microsoft.com/office/drawing/2014/main" id="{1DAEAF78-CA9F-41F0-8E90-D11682C67E47}"/>
                </a:ext>
              </a:extLst>
            </xdr:cNvPr>
            <xdr:cNvSpPr/>
          </xdr:nvSpPr>
          <xdr:spPr>
            <a:xfrm>
              <a:off x="8966833" y="6042524"/>
              <a:ext cx="247220" cy="232446"/>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16" name="TextBox 515">
              <a:extLst>
                <a:ext uri="{FF2B5EF4-FFF2-40B4-BE49-F238E27FC236}">
                  <a16:creationId xmlns:a16="http://schemas.microsoft.com/office/drawing/2014/main" id="{6D3A745F-5307-4587-99EB-F1A9F63004AB}"/>
                </a:ext>
              </a:extLst>
            </xdr:cNvPr>
            <xdr:cNvSpPr txBox="1"/>
          </xdr:nvSpPr>
          <xdr:spPr>
            <a:xfrm>
              <a:off x="8955370" y="6050465"/>
              <a:ext cx="396663" cy="2474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t>27</a:t>
              </a:r>
              <a:endParaRPr lang="en-US" sz="1100" b="1"/>
            </a:p>
          </xdr:txBody>
        </xdr:sp>
        <xdr:sp macro="" textlink="">
          <xdr:nvSpPr>
            <xdr:cNvPr id="518" name="TextBox 131">
              <a:extLst>
                <a:ext uri="{FF2B5EF4-FFF2-40B4-BE49-F238E27FC236}">
                  <a16:creationId xmlns:a16="http://schemas.microsoft.com/office/drawing/2014/main" id="{0A2D0943-C532-4F77-8C76-B5E131D6543B}"/>
                </a:ext>
              </a:extLst>
            </xdr:cNvPr>
            <xdr:cNvSpPr txBox="1"/>
          </xdr:nvSpPr>
          <xdr:spPr>
            <a:xfrm>
              <a:off x="5447668" y="8333079"/>
              <a:ext cx="5984407" cy="308015"/>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kuru darbība</a:t>
              </a:r>
              <a:r>
                <a:rPr lang="lv-LV" sz="1100" baseline="0">
                  <a:solidFill>
                    <a:schemeClr val="tx1">
                      <a:lumMod val="75000"/>
                      <a:lumOff val="25000"/>
                    </a:schemeClr>
                  </a:solidFill>
                </a:rPr>
                <a:t> pārtraukta vai kuri ir likvidēti</a:t>
              </a:r>
              <a:endParaRPr lang="lv-LV" sz="1100">
                <a:solidFill>
                  <a:schemeClr val="tx1">
                    <a:lumMod val="75000"/>
                    <a:lumOff val="25000"/>
                  </a:schemeClr>
                </a:solidFill>
              </a:endParaRPr>
            </a:p>
          </xdr:txBody>
        </xdr:sp>
        <xdr:sp macro="" textlink="">
          <xdr:nvSpPr>
            <xdr:cNvPr id="519" name="Heptagon 518">
              <a:extLst>
                <a:ext uri="{FF2B5EF4-FFF2-40B4-BE49-F238E27FC236}">
                  <a16:creationId xmlns:a16="http://schemas.microsoft.com/office/drawing/2014/main" id="{941813DB-7C91-4D54-98C1-B008ED557330}"/>
                </a:ext>
              </a:extLst>
            </xdr:cNvPr>
            <xdr:cNvSpPr/>
          </xdr:nvSpPr>
          <xdr:spPr>
            <a:xfrm>
              <a:off x="5250175" y="8342131"/>
              <a:ext cx="246333" cy="243411"/>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517" name="TextBox 516">
              <a:extLst>
                <a:ext uri="{FF2B5EF4-FFF2-40B4-BE49-F238E27FC236}">
                  <a16:creationId xmlns:a16="http://schemas.microsoft.com/office/drawing/2014/main" id="{E287FF97-F1B6-445D-9C89-C7B47948E710}"/>
                </a:ext>
              </a:extLst>
            </xdr:cNvPr>
            <xdr:cNvSpPr txBox="1"/>
          </xdr:nvSpPr>
          <xdr:spPr>
            <a:xfrm>
              <a:off x="5216975" y="8332607"/>
              <a:ext cx="341939" cy="288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solidFill>
                    <a:schemeClr val="bg1">
                      <a:lumMod val="85000"/>
                    </a:schemeClr>
                  </a:solidFill>
                </a:rPr>
                <a:t>29</a:t>
              </a:r>
              <a:endParaRPr lang="en-US" sz="1100" b="1">
                <a:solidFill>
                  <a:schemeClr val="bg1">
                    <a:lumMod val="85000"/>
                  </a:schemeClr>
                </a:solidFill>
              </a:endParaRPr>
            </a:p>
          </xdr:txBody>
        </xdr:sp>
      </xdr:grpSp>
      <xdr:sp macro="" textlink="">
        <xdr:nvSpPr>
          <xdr:cNvPr id="873" name="Heptagon 872">
            <a:extLst>
              <a:ext uri="{FF2B5EF4-FFF2-40B4-BE49-F238E27FC236}">
                <a16:creationId xmlns:a16="http://schemas.microsoft.com/office/drawing/2014/main" id="{C1CD6BB0-2862-4596-B4B9-C86FC45D7088}"/>
              </a:ext>
            </a:extLst>
          </xdr:cNvPr>
          <xdr:cNvSpPr/>
        </xdr:nvSpPr>
        <xdr:spPr>
          <a:xfrm>
            <a:off x="8805571" y="6112465"/>
            <a:ext cx="246160" cy="243216"/>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872" name="TextBox 871">
            <a:extLst>
              <a:ext uri="{FF2B5EF4-FFF2-40B4-BE49-F238E27FC236}">
                <a16:creationId xmlns:a16="http://schemas.microsoft.com/office/drawing/2014/main" id="{4555D9CD-F8A4-4E4F-ABFD-E164B1CE5FA3}"/>
              </a:ext>
            </a:extLst>
          </xdr:cNvPr>
          <xdr:cNvSpPr txBox="1"/>
        </xdr:nvSpPr>
        <xdr:spPr>
          <a:xfrm>
            <a:off x="8765566" y="6112465"/>
            <a:ext cx="402582" cy="2472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t>14</a:t>
            </a:r>
            <a:endParaRPr lang="en-US" sz="1100" b="1"/>
          </a:p>
        </xdr:txBody>
      </xdr:sp>
    </xdr:grpSp>
    <xdr:clientData/>
  </xdr:twoCellAnchor>
  <xdr:twoCellAnchor>
    <xdr:from>
      <xdr:col>4</xdr:col>
      <xdr:colOff>5716</xdr:colOff>
      <xdr:row>49</xdr:row>
      <xdr:rowOff>169269</xdr:rowOff>
    </xdr:from>
    <xdr:to>
      <xdr:col>23</xdr:col>
      <xdr:colOff>377314</xdr:colOff>
      <xdr:row>92</xdr:row>
      <xdr:rowOff>55939</xdr:rowOff>
    </xdr:to>
    <xdr:grpSp>
      <xdr:nvGrpSpPr>
        <xdr:cNvPr id="874" name="Group 873">
          <a:extLst>
            <a:ext uri="{FF2B5EF4-FFF2-40B4-BE49-F238E27FC236}">
              <a16:creationId xmlns:a16="http://schemas.microsoft.com/office/drawing/2014/main" id="{0E7694B5-EA7B-4E02-9634-F6FE3ECD04CC}"/>
            </a:ext>
          </a:extLst>
        </xdr:cNvPr>
        <xdr:cNvGrpSpPr/>
      </xdr:nvGrpSpPr>
      <xdr:grpSpPr>
        <a:xfrm>
          <a:off x="4849859" y="9558198"/>
          <a:ext cx="12409384" cy="7688098"/>
          <a:chOff x="5201039" y="1155655"/>
          <a:chExt cx="12151551" cy="7485439"/>
        </a:xfrm>
      </xdr:grpSpPr>
      <xdr:grpSp>
        <xdr:nvGrpSpPr>
          <xdr:cNvPr id="875" name="Group 874">
            <a:extLst>
              <a:ext uri="{FF2B5EF4-FFF2-40B4-BE49-F238E27FC236}">
                <a16:creationId xmlns:a16="http://schemas.microsoft.com/office/drawing/2014/main" id="{A7213BE5-988C-437B-97F5-58E91C401063}"/>
              </a:ext>
            </a:extLst>
          </xdr:cNvPr>
          <xdr:cNvGrpSpPr/>
        </xdr:nvGrpSpPr>
        <xdr:grpSpPr>
          <a:xfrm>
            <a:off x="5201039" y="1155655"/>
            <a:ext cx="12151551" cy="7485439"/>
            <a:chOff x="5197229" y="1159465"/>
            <a:chExt cx="12151551" cy="7481629"/>
          </a:xfrm>
        </xdr:grpSpPr>
        <xdr:grpSp>
          <xdr:nvGrpSpPr>
            <xdr:cNvPr id="878" name="Group 877">
              <a:extLst>
                <a:ext uri="{FF2B5EF4-FFF2-40B4-BE49-F238E27FC236}">
                  <a16:creationId xmlns:a16="http://schemas.microsoft.com/office/drawing/2014/main" id="{5EBB4563-10C0-4685-8D3F-81C6F3D08C72}"/>
                </a:ext>
              </a:extLst>
            </xdr:cNvPr>
            <xdr:cNvGrpSpPr/>
          </xdr:nvGrpSpPr>
          <xdr:grpSpPr>
            <a:xfrm>
              <a:off x="5197651" y="1159465"/>
              <a:ext cx="12151129" cy="7468369"/>
              <a:chOff x="5197651" y="1159465"/>
              <a:chExt cx="12151129" cy="7468369"/>
            </a:xfrm>
          </xdr:grpSpPr>
          <mc:AlternateContent xmlns:mc="http://schemas.openxmlformats.org/markup-compatibility/2006">
            <mc:Choice xmlns:cx4="http://schemas.microsoft.com/office/drawing/2016/5/10/chartex" Requires="cx4">
              <xdr:graphicFrame macro="">
                <xdr:nvGraphicFramePr>
                  <xdr:cNvPr id="1029" name="Chart 1028">
                    <a:extLst>
                      <a:ext uri="{FF2B5EF4-FFF2-40B4-BE49-F238E27FC236}">
                        <a16:creationId xmlns:a16="http://schemas.microsoft.com/office/drawing/2014/main" id="{33AD25EE-CCCC-4222-A04E-0A506EF0E8CF}"/>
                      </a:ext>
                    </a:extLst>
                  </xdr:cNvPr>
                  <xdr:cNvGraphicFramePr/>
                </xdr:nvGraphicFramePr>
                <xdr:xfrm>
                  <a:off x="5197651" y="1159465"/>
                  <a:ext cx="11948710" cy="7468369"/>
                </xdr:xfrm>
                <a:graphic>
                  <a:graphicData uri="http://schemas.microsoft.com/office/drawing/2014/chartex">
                    <cx:chart xmlns:cx="http://schemas.microsoft.com/office/drawing/2014/chartex" xmlns:r="http://schemas.openxmlformats.org/officeDocument/2006/relationships" r:id="rId14"/>
                  </a:graphicData>
                </a:graphic>
              </xdr:graphicFrame>
            </mc:Choice>
            <mc:Fallback>
              <xdr:sp macro="" textlink="">
                <xdr:nvSpPr>
                  <xdr:cNvPr id="0" name=""/>
                  <xdr:cNvSpPr>
                    <a:spLocks noTextEdit="1"/>
                  </xdr:cNvSpPr>
                </xdr:nvSpPr>
                <xdr:spPr>
                  <a:xfrm>
                    <a:off x="5197651" y="1159465"/>
                    <a:ext cx="11948710" cy="7468369"/>
                  </a:xfrm>
                  <a:prstGeom prst="rect">
                    <a:avLst/>
                  </a:prstGeom>
                  <a:solidFill>
                    <a:prstClr val="white"/>
                  </a:solidFill>
                  <a:ln w="1">
                    <a:solidFill>
                      <a:prstClr val="green"/>
                    </a:solidFill>
                  </a:ln>
                </xdr:spPr>
                <xdr:txBody>
                  <a:bodyPr vertOverflow="clip" horzOverflow="clip"/>
                  <a:lstStyle/>
                  <a:p>
                    <a:r>
                      <a:rPr lang="lv-LV" sz="1100"/>
                      <a:t>This chart isn't available in your version of Excel.
Editing this shape or saving this workbook into a different file format will permanently break the chart.</a:t>
                    </a:r>
                  </a:p>
                </xdr:txBody>
              </xdr:sp>
            </mc:Fallback>
          </mc:AlternateContent>
          <xdr:sp macro="" textlink="">
            <xdr:nvSpPr>
              <xdr:cNvPr id="1030" name="Rectangle 1029">
                <a:extLst>
                  <a:ext uri="{FF2B5EF4-FFF2-40B4-BE49-F238E27FC236}">
                    <a16:creationId xmlns:a16="http://schemas.microsoft.com/office/drawing/2014/main" id="{B5453097-E86E-4FE7-9502-37936D79B65E}"/>
                  </a:ext>
                </a:extLst>
              </xdr:cNvPr>
              <xdr:cNvSpPr/>
            </xdr:nvSpPr>
            <xdr:spPr>
              <a:xfrm>
                <a:off x="14232587" y="8374042"/>
                <a:ext cx="1505168" cy="23123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031" name="Picture 1030" descr="A close up of a logo&#10;&#10;Description automatically generated">
                <a:extLst>
                  <a:ext uri="{FF2B5EF4-FFF2-40B4-BE49-F238E27FC236}">
                    <a16:creationId xmlns:a16="http://schemas.microsoft.com/office/drawing/2014/main" id="{CFBC3625-2B27-4BF6-8C47-6B7183A881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46677" y="5365744"/>
                <a:ext cx="217996" cy="232390"/>
              </a:xfrm>
              <a:prstGeom prst="rect">
                <a:avLst/>
              </a:prstGeom>
            </xdr:spPr>
          </xdr:pic>
          <xdr:pic>
            <xdr:nvPicPr>
              <xdr:cNvPr id="1032" name="Picture 1031" descr="A close up of a logo&#10;&#10;Description automatically generated">
                <a:extLst>
                  <a:ext uri="{FF2B5EF4-FFF2-40B4-BE49-F238E27FC236}">
                    <a16:creationId xmlns:a16="http://schemas.microsoft.com/office/drawing/2014/main" id="{F55EB121-6E84-41DA-BAD4-EA754071B0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12663" y="3345497"/>
                <a:ext cx="226816" cy="217577"/>
              </a:xfrm>
              <a:prstGeom prst="rect">
                <a:avLst/>
              </a:prstGeom>
            </xdr:spPr>
          </xdr:pic>
          <xdr:pic>
            <xdr:nvPicPr>
              <xdr:cNvPr id="1033" name="Picture 1032" descr="A close up of a logo&#10;&#10;Description automatically generated">
                <a:extLst>
                  <a:ext uri="{FF2B5EF4-FFF2-40B4-BE49-F238E27FC236}">
                    <a16:creationId xmlns:a16="http://schemas.microsoft.com/office/drawing/2014/main" id="{7ECE5FAE-77DD-4246-B8BA-B9618E1B66B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965424" y="4559401"/>
                <a:ext cx="206061" cy="225246"/>
              </a:xfrm>
              <a:prstGeom prst="rect">
                <a:avLst/>
              </a:prstGeom>
            </xdr:spPr>
          </xdr:pic>
          <xdr:pic>
            <xdr:nvPicPr>
              <xdr:cNvPr id="1034" name="Picture 1033" descr="A close up of a logo&#10;&#10;Description automatically generated">
                <a:extLst>
                  <a:ext uri="{FF2B5EF4-FFF2-40B4-BE49-F238E27FC236}">
                    <a16:creationId xmlns:a16="http://schemas.microsoft.com/office/drawing/2014/main" id="{4F3B7FAE-7DA9-4607-B1F6-5E22C89010C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939389" y="5226902"/>
                <a:ext cx="239158" cy="239576"/>
              </a:xfrm>
              <a:prstGeom prst="rect">
                <a:avLst/>
              </a:prstGeom>
            </xdr:spPr>
          </xdr:pic>
          <xdr:pic>
            <xdr:nvPicPr>
              <xdr:cNvPr id="1035" name="Picture 1034" descr="A close up of a logo&#10;&#10;Description automatically generated">
                <a:extLst>
                  <a:ext uri="{FF2B5EF4-FFF2-40B4-BE49-F238E27FC236}">
                    <a16:creationId xmlns:a16="http://schemas.microsoft.com/office/drawing/2014/main" id="{78FAB34E-B7A3-45E5-9CD3-E699005998C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231805" y="7485881"/>
                <a:ext cx="219753" cy="256579"/>
              </a:xfrm>
              <a:prstGeom prst="rect">
                <a:avLst/>
              </a:prstGeom>
            </xdr:spPr>
          </xdr:pic>
          <xdr:sp macro="" textlink="">
            <xdr:nvSpPr>
              <xdr:cNvPr id="1036" name="TextBox 52">
                <a:extLst>
                  <a:ext uri="{FF2B5EF4-FFF2-40B4-BE49-F238E27FC236}">
                    <a16:creationId xmlns:a16="http://schemas.microsoft.com/office/drawing/2014/main" id="{99F2BEF7-9353-41AA-B359-927B321BD1E4}"/>
                  </a:ext>
                </a:extLst>
              </xdr:cNvPr>
              <xdr:cNvSpPr txBox="1"/>
            </xdr:nvSpPr>
            <xdr:spPr>
              <a:xfrm>
                <a:off x="13451959" y="3457673"/>
                <a:ext cx="1392949" cy="26783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"Kaudzītes"</a:t>
                </a:r>
                <a:endParaRPr lang="lv-LV" sz="1200"/>
              </a:p>
            </xdr:txBody>
          </xdr:sp>
          <xdr:sp macro="" textlink="">
            <xdr:nvSpPr>
              <xdr:cNvPr id="1037" name="TextBox 53">
                <a:extLst>
                  <a:ext uri="{FF2B5EF4-FFF2-40B4-BE49-F238E27FC236}">
                    <a16:creationId xmlns:a16="http://schemas.microsoft.com/office/drawing/2014/main" id="{1D4CFF1A-EC14-4E2B-B79B-6DF7E896B5DC}"/>
                  </a:ext>
                </a:extLst>
              </xdr:cNvPr>
              <xdr:cNvSpPr txBox="1"/>
            </xdr:nvSpPr>
            <xdr:spPr>
              <a:xfrm>
                <a:off x="14057411" y="5575890"/>
                <a:ext cx="907532" cy="27167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Križevņiki</a:t>
                </a:r>
                <a:r>
                  <a:rPr lang="en-US" sz="1200"/>
                  <a:t>"</a:t>
                </a:r>
                <a:endParaRPr lang="lv-LV" sz="1200"/>
              </a:p>
            </xdr:txBody>
          </xdr:sp>
          <xdr:sp macro="" textlink="">
            <xdr:nvSpPr>
              <xdr:cNvPr id="1038" name="TextBox 54">
                <a:extLst>
                  <a:ext uri="{FF2B5EF4-FFF2-40B4-BE49-F238E27FC236}">
                    <a16:creationId xmlns:a16="http://schemas.microsoft.com/office/drawing/2014/main" id="{C30ECABB-268B-4FDA-BA15-F266F7BB5615}"/>
                  </a:ext>
                </a:extLst>
              </xdr:cNvPr>
              <xdr:cNvSpPr txBox="1"/>
            </xdr:nvSpPr>
            <xdr:spPr>
              <a:xfrm>
                <a:off x="12967086" y="7133838"/>
                <a:ext cx="991826" cy="254981"/>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Cinīši</a:t>
                </a:r>
                <a:r>
                  <a:rPr lang="en-US" sz="1200"/>
                  <a:t>"</a:t>
                </a:r>
                <a:endParaRPr lang="lv-LV" sz="1200"/>
              </a:p>
            </xdr:txBody>
          </xdr:sp>
          <xdr:sp macro="" textlink="">
            <xdr:nvSpPr>
              <xdr:cNvPr id="1039" name="TextBox 55">
                <a:extLst>
                  <a:ext uri="{FF2B5EF4-FFF2-40B4-BE49-F238E27FC236}">
                    <a16:creationId xmlns:a16="http://schemas.microsoft.com/office/drawing/2014/main" id="{45B267F4-DEBD-4648-B3D4-DE450E146EED}"/>
                  </a:ext>
                </a:extLst>
              </xdr:cNvPr>
              <xdr:cNvSpPr txBox="1"/>
            </xdr:nvSpPr>
            <xdr:spPr>
              <a:xfrm>
                <a:off x="5241952" y="5070137"/>
                <a:ext cx="812498" cy="29554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Ķīvītes</a:t>
                </a:r>
                <a:r>
                  <a:rPr lang="en-US" sz="1200"/>
                  <a:t>"</a:t>
                </a:r>
                <a:endParaRPr lang="lv-LV" sz="1200"/>
              </a:p>
            </xdr:txBody>
          </xdr:sp>
          <xdr:sp macro="" textlink="">
            <xdr:nvSpPr>
              <xdr:cNvPr id="1040" name="TextBox 56">
                <a:extLst>
                  <a:ext uri="{FF2B5EF4-FFF2-40B4-BE49-F238E27FC236}">
                    <a16:creationId xmlns:a16="http://schemas.microsoft.com/office/drawing/2014/main" id="{0F2A3D38-9DB3-49AC-9B28-2100380F5C17}"/>
                  </a:ext>
                </a:extLst>
              </xdr:cNvPr>
              <xdr:cNvSpPr txBox="1"/>
            </xdr:nvSpPr>
            <xdr:spPr>
              <a:xfrm>
                <a:off x="5787966" y="3189824"/>
                <a:ext cx="842617" cy="276765"/>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Pentuļi</a:t>
                </a:r>
                <a:r>
                  <a:rPr lang="en-US" sz="1200"/>
                  <a:t>"</a:t>
                </a:r>
                <a:endParaRPr lang="lv-LV" sz="1200"/>
              </a:p>
            </xdr:txBody>
          </xdr:sp>
          <xdr:sp macro="" textlink="">
            <xdr:nvSpPr>
              <xdr:cNvPr id="1041" name="TextBox 57">
                <a:extLst>
                  <a:ext uri="{FF2B5EF4-FFF2-40B4-BE49-F238E27FC236}">
                    <a16:creationId xmlns:a16="http://schemas.microsoft.com/office/drawing/2014/main" id="{72778D06-180C-461B-8451-A092889EA536}"/>
                  </a:ext>
                </a:extLst>
              </xdr:cNvPr>
              <xdr:cNvSpPr txBox="1"/>
            </xdr:nvSpPr>
            <xdr:spPr>
              <a:xfrm>
                <a:off x="10788428" y="2956203"/>
                <a:ext cx="735156" cy="26911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Daibe</a:t>
                </a:r>
                <a:r>
                  <a:rPr lang="en-US" sz="1200"/>
                  <a:t>"</a:t>
                </a:r>
                <a:endParaRPr lang="lv-LV" sz="1200"/>
              </a:p>
            </xdr:txBody>
          </xdr:sp>
          <xdr:sp macro="" textlink="">
            <xdr:nvSpPr>
              <xdr:cNvPr id="1042" name="TextBox 58">
                <a:extLst>
                  <a:ext uri="{FF2B5EF4-FFF2-40B4-BE49-F238E27FC236}">
                    <a16:creationId xmlns:a16="http://schemas.microsoft.com/office/drawing/2014/main" id="{D929D9E3-C406-4844-B28F-8A96B1474DDE}"/>
                  </a:ext>
                </a:extLst>
              </xdr:cNvPr>
              <xdr:cNvSpPr txBox="1"/>
            </xdr:nvSpPr>
            <xdr:spPr>
              <a:xfrm>
                <a:off x="9747936" y="4323501"/>
                <a:ext cx="876027" cy="283975"/>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Getliņi</a:t>
                </a:r>
                <a:r>
                  <a:rPr lang="en-US" sz="1200"/>
                  <a:t>"</a:t>
                </a:r>
                <a:endParaRPr lang="lv-LV" sz="1200"/>
              </a:p>
            </xdr:txBody>
          </xdr:sp>
          <xdr:sp macro="" textlink="">
            <xdr:nvSpPr>
              <xdr:cNvPr id="1043" name="TextBox 59">
                <a:extLst>
                  <a:ext uri="{FF2B5EF4-FFF2-40B4-BE49-F238E27FC236}">
                    <a16:creationId xmlns:a16="http://schemas.microsoft.com/office/drawing/2014/main" id="{E64D805A-223B-41CC-8774-778378865380}"/>
                  </a:ext>
                </a:extLst>
              </xdr:cNvPr>
              <xdr:cNvSpPr txBox="1"/>
            </xdr:nvSpPr>
            <xdr:spPr>
              <a:xfrm>
                <a:off x="8668456" y="4953366"/>
                <a:ext cx="1367929" cy="30263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Brakšķi</a:t>
                </a:r>
                <a:r>
                  <a:rPr lang="en-US" sz="1200"/>
                  <a:t>"</a:t>
                </a:r>
                <a:endParaRPr lang="lv-LV" sz="1200"/>
              </a:p>
            </xdr:txBody>
          </xdr:sp>
          <xdr:sp macro="" textlink="">
            <xdr:nvSpPr>
              <xdr:cNvPr id="1044" name="TextBox 61">
                <a:extLst>
                  <a:ext uri="{FF2B5EF4-FFF2-40B4-BE49-F238E27FC236}">
                    <a16:creationId xmlns:a16="http://schemas.microsoft.com/office/drawing/2014/main" id="{6449B168-357E-42F6-A2DC-C9270F471313}"/>
                  </a:ext>
                </a:extLst>
              </xdr:cNvPr>
              <xdr:cNvSpPr txBox="1"/>
            </xdr:nvSpPr>
            <xdr:spPr>
              <a:xfrm>
                <a:off x="7291939" y="3002615"/>
                <a:ext cx="814422" cy="27466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Janvāri</a:t>
                </a:r>
                <a:r>
                  <a:rPr lang="en-US" sz="1200"/>
                  <a:t>"</a:t>
                </a:r>
                <a:endParaRPr lang="lv-LV" sz="1200"/>
              </a:p>
            </xdr:txBody>
          </xdr:sp>
          <xdr:sp macro="" textlink="">
            <xdr:nvSpPr>
              <xdr:cNvPr id="1045" name="TextBox 63">
                <a:extLst>
                  <a:ext uri="{FF2B5EF4-FFF2-40B4-BE49-F238E27FC236}">
                    <a16:creationId xmlns:a16="http://schemas.microsoft.com/office/drawing/2014/main" id="{18258DBC-20F3-41CE-B37D-57B6FCEE8E2E}"/>
                  </a:ext>
                </a:extLst>
              </xdr:cNvPr>
              <xdr:cNvSpPr txBox="1"/>
            </xdr:nvSpPr>
            <xdr:spPr>
              <a:xfrm>
                <a:off x="12396952" y="5233040"/>
                <a:ext cx="940698" cy="29158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Dziļā vāda</a:t>
                </a:r>
                <a:r>
                  <a:rPr lang="en-US" sz="1200"/>
                  <a:t>"</a:t>
                </a:r>
                <a:endParaRPr lang="lv-LV" sz="1200"/>
              </a:p>
            </xdr:txBody>
          </xdr:sp>
          <xdr:sp macro="" textlink="">
            <xdr:nvSpPr>
              <xdr:cNvPr id="1046" name="TextBox 131">
                <a:extLst>
                  <a:ext uri="{FF2B5EF4-FFF2-40B4-BE49-F238E27FC236}">
                    <a16:creationId xmlns:a16="http://schemas.microsoft.com/office/drawing/2014/main" id="{DA41FC5D-64CF-4D03-8EA2-CD8EA56C0A21}"/>
                  </a:ext>
                </a:extLst>
              </xdr:cNvPr>
              <xdr:cNvSpPr txBox="1"/>
            </xdr:nvSpPr>
            <xdr:spPr>
              <a:xfrm>
                <a:off x="16041896" y="3552174"/>
                <a:ext cx="1305267" cy="42746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Sadzīves atkritumu </a:t>
                </a:r>
              </a:p>
              <a:p>
                <a:r>
                  <a:rPr lang="lv-LV" sz="1100">
                    <a:solidFill>
                      <a:schemeClr val="tx1">
                        <a:lumMod val="75000"/>
                        <a:lumOff val="25000"/>
                      </a:schemeClr>
                    </a:solidFill>
                  </a:rPr>
                  <a:t>poligoni</a:t>
                </a:r>
              </a:p>
            </xdr:txBody>
          </xdr:sp>
          <xdr:pic>
            <xdr:nvPicPr>
              <xdr:cNvPr id="1047" name="Picture 1046" descr="A close up of a logo&#10;&#10;Description automatically generated">
                <a:extLst>
                  <a:ext uri="{FF2B5EF4-FFF2-40B4-BE49-F238E27FC236}">
                    <a16:creationId xmlns:a16="http://schemas.microsoft.com/office/drawing/2014/main" id="{C329050D-A822-42ED-A009-98DA79DDE34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52561" y="3208886"/>
                <a:ext cx="231132" cy="243760"/>
              </a:xfrm>
              <a:prstGeom prst="rect">
                <a:avLst/>
              </a:prstGeom>
            </xdr:spPr>
          </xdr:pic>
          <xdr:pic>
            <xdr:nvPicPr>
              <xdr:cNvPr id="1048" name="Picture 1047" descr="A picture containing drawing&#10;&#10;Description automatically generated">
                <a:extLst>
                  <a:ext uri="{FF2B5EF4-FFF2-40B4-BE49-F238E27FC236}">
                    <a16:creationId xmlns:a16="http://schemas.microsoft.com/office/drawing/2014/main" id="{35E30413-9343-4FA5-9808-A649E43BFED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911707" y="4002225"/>
                <a:ext cx="211592" cy="200617"/>
              </a:xfrm>
              <a:prstGeom prst="rect">
                <a:avLst/>
              </a:prstGeom>
            </xdr:spPr>
          </xdr:pic>
          <xdr:pic>
            <xdr:nvPicPr>
              <xdr:cNvPr id="1049" name="Picture 1048" descr="A picture containing drawing&#10;&#10;Description automatically generated">
                <a:extLst>
                  <a:ext uri="{FF2B5EF4-FFF2-40B4-BE49-F238E27FC236}">
                    <a16:creationId xmlns:a16="http://schemas.microsoft.com/office/drawing/2014/main" id="{63E69D7F-84F1-4B2C-A5EF-948F430BC6B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767193" y="3710816"/>
                <a:ext cx="260993" cy="244606"/>
              </a:xfrm>
              <a:prstGeom prst="rect">
                <a:avLst/>
              </a:prstGeom>
            </xdr:spPr>
          </xdr:pic>
          <xdr:pic>
            <xdr:nvPicPr>
              <xdr:cNvPr id="1050" name="Picture 1049" descr="A picture containing drawing&#10;&#10;Description automatically generated">
                <a:extLst>
                  <a:ext uri="{FF2B5EF4-FFF2-40B4-BE49-F238E27FC236}">
                    <a16:creationId xmlns:a16="http://schemas.microsoft.com/office/drawing/2014/main" id="{2A574BBF-B5C1-4B05-B59B-E1F3D4390B1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114895" y="5865700"/>
                <a:ext cx="297119" cy="285602"/>
              </a:xfrm>
              <a:prstGeom prst="rect">
                <a:avLst/>
              </a:prstGeom>
            </xdr:spPr>
          </xdr:pic>
          <xdr:pic>
            <xdr:nvPicPr>
              <xdr:cNvPr id="1051" name="Picture 1050" descr="A picture containing drawing&#10;&#10;Description automatically generated">
                <a:extLst>
                  <a:ext uri="{FF2B5EF4-FFF2-40B4-BE49-F238E27FC236}">
                    <a16:creationId xmlns:a16="http://schemas.microsoft.com/office/drawing/2014/main" id="{B20C635D-63A6-4C03-A40C-5F21DD5A5DC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315815" y="5403806"/>
                <a:ext cx="296561" cy="283307"/>
              </a:xfrm>
              <a:prstGeom prst="rect">
                <a:avLst/>
              </a:prstGeom>
            </xdr:spPr>
          </xdr:pic>
          <xdr:pic>
            <xdr:nvPicPr>
              <xdr:cNvPr id="1052" name="Picture 1051" descr="A picture containing drawing&#10;&#10;Description automatically generated">
                <a:extLst>
                  <a:ext uri="{FF2B5EF4-FFF2-40B4-BE49-F238E27FC236}">
                    <a16:creationId xmlns:a16="http://schemas.microsoft.com/office/drawing/2014/main" id="{131AF6B8-462C-4B1F-B24D-B2D9AA1A307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037961" y="3456895"/>
                <a:ext cx="283609" cy="269075"/>
              </a:xfrm>
              <a:prstGeom prst="rect">
                <a:avLst/>
              </a:prstGeom>
            </xdr:spPr>
          </xdr:pic>
          <xdr:sp macro="" textlink="">
            <xdr:nvSpPr>
              <xdr:cNvPr id="1053" name="TextBox 131">
                <a:extLst>
                  <a:ext uri="{FF2B5EF4-FFF2-40B4-BE49-F238E27FC236}">
                    <a16:creationId xmlns:a16="http://schemas.microsoft.com/office/drawing/2014/main" id="{32AC49C8-38CE-4037-83B8-64E432E6161E}"/>
                  </a:ext>
                </a:extLst>
              </xdr:cNvPr>
              <xdr:cNvSpPr txBox="1"/>
            </xdr:nvSpPr>
            <xdr:spPr>
              <a:xfrm>
                <a:off x="16045222" y="3954624"/>
                <a:ext cx="1303558" cy="361841"/>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Reģionālie atkritumu apsaimniekošanas centri</a:t>
                </a:r>
              </a:p>
            </xdr:txBody>
          </xdr:sp>
          <xdr:pic>
            <xdr:nvPicPr>
              <xdr:cNvPr id="1054" name="Picture 1053" descr="A close up of a logo&#10;&#10;Description automatically generated">
                <a:extLst>
                  <a:ext uri="{FF2B5EF4-FFF2-40B4-BE49-F238E27FC236}">
                    <a16:creationId xmlns:a16="http://schemas.microsoft.com/office/drawing/2014/main" id="{A93AA33C-087D-4992-9778-D8C4105A5533}"/>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899562" y="3604237"/>
                <a:ext cx="203238" cy="195449"/>
              </a:xfrm>
              <a:prstGeom prst="rect">
                <a:avLst/>
              </a:prstGeom>
            </xdr:spPr>
          </xdr:pic>
        </xdr:grpSp>
        <xdr:sp macro="" textlink="">
          <xdr:nvSpPr>
            <xdr:cNvPr id="879" name="TextBox 131">
              <a:extLst>
                <a:ext uri="{FF2B5EF4-FFF2-40B4-BE49-F238E27FC236}">
                  <a16:creationId xmlns:a16="http://schemas.microsoft.com/office/drawing/2014/main" id="{9B9E9085-A10E-4B8C-9676-29356FC65053}"/>
                </a:ext>
              </a:extLst>
            </xdr:cNvPr>
            <xdr:cNvSpPr txBox="1"/>
          </xdr:nvSpPr>
          <xdr:spPr>
            <a:xfrm>
              <a:off x="5451437" y="7129147"/>
              <a:ext cx="6275979" cy="87848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kuriem jau šobrīd ir izsniegta</a:t>
              </a:r>
              <a:r>
                <a:rPr lang="lv-LV" sz="1100" baseline="0">
                  <a:solidFill>
                    <a:schemeClr val="tx1">
                      <a:lumMod val="75000"/>
                      <a:lumOff val="25000"/>
                    </a:schemeClr>
                  </a:solidFill>
                </a:rPr>
                <a:t> </a:t>
              </a:r>
              <a:r>
                <a:rPr lang="lv-LV" sz="1100">
                  <a:solidFill>
                    <a:schemeClr val="tx1">
                      <a:lumMod val="75000"/>
                      <a:lumOff val="25000"/>
                    </a:schemeClr>
                  </a:solidFill>
                </a:rPr>
                <a:t>VVD atļauja</a:t>
              </a:r>
              <a:r>
                <a:rPr lang="lv-LV" sz="1100" baseline="0">
                  <a:solidFill>
                    <a:schemeClr val="tx1">
                      <a:lumMod val="75000"/>
                      <a:lumOff val="25000"/>
                    </a:schemeClr>
                  </a:solidFill>
                </a:rPr>
                <a:t> mājsaimniecības BA pārstrādei</a:t>
              </a:r>
              <a:endParaRPr lang="lv-LV" sz="1100">
                <a:solidFill>
                  <a:schemeClr val="tx1">
                    <a:lumMod val="75000"/>
                    <a:lumOff val="25000"/>
                  </a:schemeClr>
                </a:solidFill>
              </a:endParaRPr>
            </a:p>
          </xdr:txBody>
        </xdr:sp>
        <xdr:grpSp>
          <xdr:nvGrpSpPr>
            <xdr:cNvPr id="880" name="Group 879">
              <a:extLst>
                <a:ext uri="{FF2B5EF4-FFF2-40B4-BE49-F238E27FC236}">
                  <a16:creationId xmlns:a16="http://schemas.microsoft.com/office/drawing/2014/main" id="{497777D6-0612-478F-97DC-6652D7C5F83F}"/>
                </a:ext>
              </a:extLst>
            </xdr:cNvPr>
            <xdr:cNvGrpSpPr/>
          </xdr:nvGrpSpPr>
          <xdr:grpSpPr>
            <a:xfrm>
              <a:off x="13455561" y="7477400"/>
              <a:ext cx="258598" cy="259680"/>
              <a:chOff x="5747005" y="9756916"/>
              <a:chExt cx="313514" cy="294628"/>
            </a:xfrm>
          </xdr:grpSpPr>
          <xdr:sp macro="" textlink="">
            <xdr:nvSpPr>
              <xdr:cNvPr id="1027" name="Heptagon 1026">
                <a:extLst>
                  <a:ext uri="{FF2B5EF4-FFF2-40B4-BE49-F238E27FC236}">
                    <a16:creationId xmlns:a16="http://schemas.microsoft.com/office/drawing/2014/main" id="{2204C4E5-14D3-4418-ACD0-2640707B341D}"/>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28" name="TextBox 1027">
                <a:extLst>
                  <a:ext uri="{FF2B5EF4-FFF2-40B4-BE49-F238E27FC236}">
                    <a16:creationId xmlns:a16="http://schemas.microsoft.com/office/drawing/2014/main" id="{B48ADC41-07DA-4FF3-9485-DCB38844758A}"/>
                  </a:ext>
                </a:extLst>
              </xdr:cNvPr>
              <xdr:cNvSpPr txBox="1"/>
            </xdr:nvSpPr>
            <xdr:spPr>
              <a:xfrm>
                <a:off x="5747005" y="9756916"/>
                <a:ext cx="313514" cy="294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a:t>
                </a:r>
                <a:endParaRPr lang="en-US" sz="1000" b="1"/>
              </a:p>
            </xdr:txBody>
          </xdr:sp>
        </xdr:grpSp>
        <xdr:grpSp>
          <xdr:nvGrpSpPr>
            <xdr:cNvPr id="881" name="Group 880">
              <a:extLst>
                <a:ext uri="{FF2B5EF4-FFF2-40B4-BE49-F238E27FC236}">
                  <a16:creationId xmlns:a16="http://schemas.microsoft.com/office/drawing/2014/main" id="{624E40E1-711D-4F71-B969-1A6229262A38}"/>
                </a:ext>
              </a:extLst>
            </xdr:cNvPr>
            <xdr:cNvGrpSpPr/>
          </xdr:nvGrpSpPr>
          <xdr:grpSpPr>
            <a:xfrm>
              <a:off x="13916522" y="3774296"/>
              <a:ext cx="219800" cy="248922"/>
              <a:chOff x="5769213" y="9785178"/>
              <a:chExt cx="260656" cy="261588"/>
            </a:xfrm>
          </xdr:grpSpPr>
          <xdr:sp macro="" textlink="">
            <xdr:nvSpPr>
              <xdr:cNvPr id="1025" name="Heptagon 1024">
                <a:extLst>
                  <a:ext uri="{FF2B5EF4-FFF2-40B4-BE49-F238E27FC236}">
                    <a16:creationId xmlns:a16="http://schemas.microsoft.com/office/drawing/2014/main" id="{59556F30-9B99-4846-8AAF-DC2451D72A5E}"/>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26" name="TextBox 1025">
                <a:extLst>
                  <a:ext uri="{FF2B5EF4-FFF2-40B4-BE49-F238E27FC236}">
                    <a16:creationId xmlns:a16="http://schemas.microsoft.com/office/drawing/2014/main" id="{E56F33C8-C14D-4708-90C3-3B1DFAE68D59}"/>
                  </a:ext>
                </a:extLst>
              </xdr:cNvPr>
              <xdr:cNvSpPr txBox="1"/>
            </xdr:nvSpPr>
            <xdr:spPr>
              <a:xfrm>
                <a:off x="5769213" y="9785604"/>
                <a:ext cx="252722" cy="261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a:t>
                </a:r>
                <a:endParaRPr lang="en-US" sz="1000" b="1"/>
              </a:p>
            </xdr:txBody>
          </xdr:sp>
        </xdr:grpSp>
        <xdr:grpSp>
          <xdr:nvGrpSpPr>
            <xdr:cNvPr id="882" name="Group 881">
              <a:extLst>
                <a:ext uri="{FF2B5EF4-FFF2-40B4-BE49-F238E27FC236}">
                  <a16:creationId xmlns:a16="http://schemas.microsoft.com/office/drawing/2014/main" id="{D6341E68-DEB3-4A0C-8E2C-8BB663A756AE}"/>
                </a:ext>
              </a:extLst>
            </xdr:cNvPr>
            <xdr:cNvGrpSpPr/>
          </xdr:nvGrpSpPr>
          <xdr:grpSpPr>
            <a:xfrm>
              <a:off x="14119723" y="6511696"/>
              <a:ext cx="380862" cy="264166"/>
              <a:chOff x="5730451" y="9777548"/>
              <a:chExt cx="400059" cy="275371"/>
            </a:xfrm>
          </xdr:grpSpPr>
          <xdr:sp macro="" textlink="">
            <xdr:nvSpPr>
              <xdr:cNvPr id="1023" name="Heptagon 1022">
                <a:extLst>
                  <a:ext uri="{FF2B5EF4-FFF2-40B4-BE49-F238E27FC236}">
                    <a16:creationId xmlns:a16="http://schemas.microsoft.com/office/drawing/2014/main" id="{E7E2635B-DD33-49AD-957F-C456ACBFF92D}"/>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24" name="TextBox 1023">
                <a:extLst>
                  <a:ext uri="{FF2B5EF4-FFF2-40B4-BE49-F238E27FC236}">
                    <a16:creationId xmlns:a16="http://schemas.microsoft.com/office/drawing/2014/main" id="{4E58CDD0-AB6F-4D37-A485-F75F12411EC6}"/>
                  </a:ext>
                </a:extLst>
              </xdr:cNvPr>
              <xdr:cNvSpPr txBox="1"/>
            </xdr:nvSpPr>
            <xdr:spPr>
              <a:xfrm>
                <a:off x="5730451" y="9777548"/>
                <a:ext cx="400059" cy="275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10</a:t>
                </a:r>
                <a:endParaRPr lang="en-US" sz="1000" b="1"/>
              </a:p>
            </xdr:txBody>
          </xdr:sp>
        </xdr:grpSp>
        <xdr:grpSp>
          <xdr:nvGrpSpPr>
            <xdr:cNvPr id="883" name="Group 882">
              <a:extLst>
                <a:ext uri="{FF2B5EF4-FFF2-40B4-BE49-F238E27FC236}">
                  <a16:creationId xmlns:a16="http://schemas.microsoft.com/office/drawing/2014/main" id="{BA2C6FB6-99A2-4CD1-9F96-638BDB839496}"/>
                </a:ext>
              </a:extLst>
            </xdr:cNvPr>
            <xdr:cNvGrpSpPr/>
          </xdr:nvGrpSpPr>
          <xdr:grpSpPr>
            <a:xfrm>
              <a:off x="11797367" y="4743037"/>
              <a:ext cx="348416" cy="274454"/>
              <a:chOff x="5726242" y="9785178"/>
              <a:chExt cx="366389" cy="273570"/>
            </a:xfrm>
          </xdr:grpSpPr>
          <xdr:sp macro="" textlink="">
            <xdr:nvSpPr>
              <xdr:cNvPr id="1021" name="Heptagon 1020">
                <a:extLst>
                  <a:ext uri="{FF2B5EF4-FFF2-40B4-BE49-F238E27FC236}">
                    <a16:creationId xmlns:a16="http://schemas.microsoft.com/office/drawing/2014/main" id="{0832D3DF-88EF-45D6-99C7-2D53BF4E935A}"/>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1022" name="TextBox 1021">
                <a:extLst>
                  <a:ext uri="{FF2B5EF4-FFF2-40B4-BE49-F238E27FC236}">
                    <a16:creationId xmlns:a16="http://schemas.microsoft.com/office/drawing/2014/main" id="{60BDF656-A7FC-4054-9B31-FAC40D0C0A81}"/>
                  </a:ext>
                </a:extLst>
              </xdr:cNvPr>
              <xdr:cNvSpPr txBox="1"/>
            </xdr:nvSpPr>
            <xdr:spPr>
              <a:xfrm>
                <a:off x="5726242" y="9791434"/>
                <a:ext cx="366389" cy="267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solidFill>
                      <a:schemeClr val="bg1">
                        <a:lumMod val="85000"/>
                      </a:schemeClr>
                    </a:solidFill>
                  </a:rPr>
                  <a:t>12</a:t>
                </a:r>
                <a:endParaRPr lang="en-US" sz="1100" b="1">
                  <a:solidFill>
                    <a:schemeClr val="bg1">
                      <a:lumMod val="85000"/>
                    </a:schemeClr>
                  </a:solidFill>
                </a:endParaRPr>
              </a:p>
            </xdr:txBody>
          </xdr:sp>
        </xdr:grpSp>
        <xdr:grpSp>
          <xdr:nvGrpSpPr>
            <xdr:cNvPr id="884" name="Group 883">
              <a:extLst>
                <a:ext uri="{FF2B5EF4-FFF2-40B4-BE49-F238E27FC236}">
                  <a16:creationId xmlns:a16="http://schemas.microsoft.com/office/drawing/2014/main" id="{7750CB54-F9AB-41F2-98EF-C4D8CE3C9F21}"/>
                </a:ext>
              </a:extLst>
            </xdr:cNvPr>
            <xdr:cNvGrpSpPr/>
          </xdr:nvGrpSpPr>
          <xdr:grpSpPr>
            <a:xfrm>
              <a:off x="12777466" y="4517481"/>
              <a:ext cx="380993" cy="259745"/>
              <a:chOff x="5744484" y="9756846"/>
              <a:chExt cx="394037" cy="281142"/>
            </a:xfrm>
          </xdr:grpSpPr>
          <xdr:sp macro="" textlink="">
            <xdr:nvSpPr>
              <xdr:cNvPr id="1019" name="Heptagon 1018">
                <a:extLst>
                  <a:ext uri="{FF2B5EF4-FFF2-40B4-BE49-F238E27FC236}">
                    <a16:creationId xmlns:a16="http://schemas.microsoft.com/office/drawing/2014/main" id="{A7F5DF7B-8E51-48A8-9B52-E0C0135FA68F}"/>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20" name="TextBox 1019">
                <a:extLst>
                  <a:ext uri="{FF2B5EF4-FFF2-40B4-BE49-F238E27FC236}">
                    <a16:creationId xmlns:a16="http://schemas.microsoft.com/office/drawing/2014/main" id="{9F531B64-D795-4813-A7E5-E63C696D3066}"/>
                  </a:ext>
                </a:extLst>
              </xdr:cNvPr>
              <xdr:cNvSpPr txBox="1"/>
            </xdr:nvSpPr>
            <xdr:spPr>
              <a:xfrm>
                <a:off x="5744484" y="9756846"/>
                <a:ext cx="394037" cy="2800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16</a:t>
                </a:r>
                <a:endParaRPr lang="en-US" sz="1100" b="1"/>
              </a:p>
            </xdr:txBody>
          </xdr:sp>
        </xdr:grpSp>
        <xdr:grpSp>
          <xdr:nvGrpSpPr>
            <xdr:cNvPr id="885" name="Group 884">
              <a:extLst>
                <a:ext uri="{FF2B5EF4-FFF2-40B4-BE49-F238E27FC236}">
                  <a16:creationId xmlns:a16="http://schemas.microsoft.com/office/drawing/2014/main" id="{E04BDE11-4454-4E06-BAE7-3CAB79AF73D8}"/>
                </a:ext>
              </a:extLst>
            </xdr:cNvPr>
            <xdr:cNvGrpSpPr/>
          </xdr:nvGrpSpPr>
          <xdr:grpSpPr>
            <a:xfrm>
              <a:off x="10171028" y="5367561"/>
              <a:ext cx="362969" cy="258504"/>
              <a:chOff x="5739846" y="9769713"/>
              <a:chExt cx="389375" cy="289209"/>
            </a:xfrm>
          </xdr:grpSpPr>
          <xdr:sp macro="" textlink="">
            <xdr:nvSpPr>
              <xdr:cNvPr id="1017" name="Heptagon 1016">
                <a:extLst>
                  <a:ext uri="{FF2B5EF4-FFF2-40B4-BE49-F238E27FC236}">
                    <a16:creationId xmlns:a16="http://schemas.microsoft.com/office/drawing/2014/main" id="{EDD2CE5F-17A7-49E3-A52B-B7015F09DFAF}"/>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18" name="TextBox 1017">
                <a:extLst>
                  <a:ext uri="{FF2B5EF4-FFF2-40B4-BE49-F238E27FC236}">
                    <a16:creationId xmlns:a16="http://schemas.microsoft.com/office/drawing/2014/main" id="{5D260E27-7674-48C7-BDE4-AE72CBC7D668}"/>
                  </a:ext>
                </a:extLst>
              </xdr:cNvPr>
              <xdr:cNvSpPr txBox="1"/>
            </xdr:nvSpPr>
            <xdr:spPr>
              <a:xfrm>
                <a:off x="5739846" y="9769713"/>
                <a:ext cx="389375" cy="289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17</a:t>
                </a:r>
                <a:endParaRPr lang="en-US" sz="1100" b="1"/>
              </a:p>
            </xdr:txBody>
          </xdr:sp>
        </xdr:grpSp>
        <xdr:grpSp>
          <xdr:nvGrpSpPr>
            <xdr:cNvPr id="886" name="Group 885">
              <a:extLst>
                <a:ext uri="{FF2B5EF4-FFF2-40B4-BE49-F238E27FC236}">
                  <a16:creationId xmlns:a16="http://schemas.microsoft.com/office/drawing/2014/main" id="{62B8D20F-8855-45ED-87AE-48C084192A8B}"/>
                </a:ext>
              </a:extLst>
            </xdr:cNvPr>
            <xdr:cNvGrpSpPr/>
          </xdr:nvGrpSpPr>
          <xdr:grpSpPr>
            <a:xfrm>
              <a:off x="10087008" y="5479626"/>
              <a:ext cx="311474" cy="274342"/>
              <a:chOff x="5757952" y="9762030"/>
              <a:chExt cx="357908" cy="285367"/>
            </a:xfrm>
          </xdr:grpSpPr>
          <xdr:sp macro="" textlink="">
            <xdr:nvSpPr>
              <xdr:cNvPr id="1015" name="Heptagon 1014">
                <a:extLst>
                  <a:ext uri="{FF2B5EF4-FFF2-40B4-BE49-F238E27FC236}">
                    <a16:creationId xmlns:a16="http://schemas.microsoft.com/office/drawing/2014/main" id="{138D1272-14AE-4674-9628-6F8B81309FDF}"/>
                  </a:ext>
                </a:extLst>
              </xdr:cNvPr>
              <xdr:cNvSpPr/>
            </xdr:nvSpPr>
            <xdr:spPr>
              <a:xfrm>
                <a:off x="5773065" y="9785178"/>
                <a:ext cx="235484" cy="198701"/>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16" name="TextBox 1015">
                <a:extLst>
                  <a:ext uri="{FF2B5EF4-FFF2-40B4-BE49-F238E27FC236}">
                    <a16:creationId xmlns:a16="http://schemas.microsoft.com/office/drawing/2014/main" id="{A38ADCB0-BA0D-4E74-87FE-BE8C03246394}"/>
                  </a:ext>
                </a:extLst>
              </xdr:cNvPr>
              <xdr:cNvSpPr txBox="1"/>
            </xdr:nvSpPr>
            <xdr:spPr>
              <a:xfrm>
                <a:off x="5757952" y="9762030"/>
                <a:ext cx="357908" cy="28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a:t>
                </a:r>
                <a:endParaRPr lang="en-US" sz="1000" b="1"/>
              </a:p>
            </xdr:txBody>
          </xdr:sp>
        </xdr:grpSp>
        <xdr:grpSp>
          <xdr:nvGrpSpPr>
            <xdr:cNvPr id="887" name="Group 886">
              <a:extLst>
                <a:ext uri="{FF2B5EF4-FFF2-40B4-BE49-F238E27FC236}">
                  <a16:creationId xmlns:a16="http://schemas.microsoft.com/office/drawing/2014/main" id="{1BABAFAF-82A7-41C5-A9E3-14BCCABE33F8}"/>
                </a:ext>
              </a:extLst>
            </xdr:cNvPr>
            <xdr:cNvGrpSpPr/>
          </xdr:nvGrpSpPr>
          <xdr:grpSpPr>
            <a:xfrm>
              <a:off x="10595008" y="3949729"/>
              <a:ext cx="344958" cy="258633"/>
              <a:chOff x="5730708" y="9777999"/>
              <a:chExt cx="356373" cy="284112"/>
            </a:xfrm>
          </xdr:grpSpPr>
          <xdr:sp macro="" textlink="">
            <xdr:nvSpPr>
              <xdr:cNvPr id="1013" name="Heptagon 1012">
                <a:extLst>
                  <a:ext uri="{FF2B5EF4-FFF2-40B4-BE49-F238E27FC236}">
                    <a16:creationId xmlns:a16="http://schemas.microsoft.com/office/drawing/2014/main" id="{B90110A2-4D90-4FF1-BF83-96F41935DFB3}"/>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14" name="TextBox 1013">
                <a:extLst>
                  <a:ext uri="{FF2B5EF4-FFF2-40B4-BE49-F238E27FC236}">
                    <a16:creationId xmlns:a16="http://schemas.microsoft.com/office/drawing/2014/main" id="{395B0835-9C7F-429B-8368-189DD35265A6}"/>
                  </a:ext>
                </a:extLst>
              </xdr:cNvPr>
              <xdr:cNvSpPr txBox="1"/>
            </xdr:nvSpPr>
            <xdr:spPr>
              <a:xfrm>
                <a:off x="5730708" y="9777999"/>
                <a:ext cx="356373" cy="2841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18</a:t>
                </a:r>
                <a:endParaRPr lang="en-US" sz="1100" b="1"/>
              </a:p>
            </xdr:txBody>
          </xdr:sp>
        </xdr:grpSp>
        <xdr:grpSp>
          <xdr:nvGrpSpPr>
            <xdr:cNvPr id="888" name="Group 887">
              <a:extLst>
                <a:ext uri="{FF2B5EF4-FFF2-40B4-BE49-F238E27FC236}">
                  <a16:creationId xmlns:a16="http://schemas.microsoft.com/office/drawing/2014/main" id="{7CF17E82-6A5B-4D5C-BDEB-388F8DED3848}"/>
                </a:ext>
              </a:extLst>
            </xdr:cNvPr>
            <xdr:cNvGrpSpPr/>
          </xdr:nvGrpSpPr>
          <xdr:grpSpPr>
            <a:xfrm>
              <a:off x="10398373" y="3271451"/>
              <a:ext cx="328855" cy="261035"/>
              <a:chOff x="5740527" y="9778406"/>
              <a:chExt cx="347194" cy="275959"/>
            </a:xfrm>
          </xdr:grpSpPr>
          <xdr:sp macro="" textlink="">
            <xdr:nvSpPr>
              <xdr:cNvPr id="1011" name="Heptagon 1010">
                <a:extLst>
                  <a:ext uri="{FF2B5EF4-FFF2-40B4-BE49-F238E27FC236}">
                    <a16:creationId xmlns:a16="http://schemas.microsoft.com/office/drawing/2014/main" id="{872837E0-988D-4D6F-B9E0-56082CEC2DE0}"/>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12" name="TextBox 1011">
                <a:extLst>
                  <a:ext uri="{FF2B5EF4-FFF2-40B4-BE49-F238E27FC236}">
                    <a16:creationId xmlns:a16="http://schemas.microsoft.com/office/drawing/2014/main" id="{18C7E121-2C4E-4741-B8FC-8BE757E0D3EE}"/>
                  </a:ext>
                </a:extLst>
              </xdr:cNvPr>
              <xdr:cNvSpPr txBox="1"/>
            </xdr:nvSpPr>
            <xdr:spPr>
              <a:xfrm>
                <a:off x="5740527" y="9778406"/>
                <a:ext cx="347194" cy="275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20</a:t>
                </a:r>
                <a:endParaRPr lang="en-US" sz="1100" b="1"/>
              </a:p>
            </xdr:txBody>
          </xdr:sp>
        </xdr:grpSp>
        <xdr:grpSp>
          <xdr:nvGrpSpPr>
            <xdr:cNvPr id="889" name="Group 888">
              <a:extLst>
                <a:ext uri="{FF2B5EF4-FFF2-40B4-BE49-F238E27FC236}">
                  <a16:creationId xmlns:a16="http://schemas.microsoft.com/office/drawing/2014/main" id="{7DDEE3FE-7233-4890-A5DC-AC737CBDEC10}"/>
                </a:ext>
              </a:extLst>
            </xdr:cNvPr>
            <xdr:cNvGrpSpPr/>
          </xdr:nvGrpSpPr>
          <xdr:grpSpPr>
            <a:xfrm>
              <a:off x="12674798" y="5827463"/>
              <a:ext cx="364329" cy="259804"/>
              <a:chOff x="5729537" y="9776197"/>
              <a:chExt cx="398361" cy="274789"/>
            </a:xfrm>
          </xdr:grpSpPr>
          <xdr:sp macro="" textlink="">
            <xdr:nvSpPr>
              <xdr:cNvPr id="1009" name="Heptagon 1008">
                <a:extLst>
                  <a:ext uri="{FF2B5EF4-FFF2-40B4-BE49-F238E27FC236}">
                    <a16:creationId xmlns:a16="http://schemas.microsoft.com/office/drawing/2014/main" id="{24CF3808-EE8F-4055-A944-219AB3F4A758}"/>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10" name="TextBox 1009">
                <a:extLst>
                  <a:ext uri="{FF2B5EF4-FFF2-40B4-BE49-F238E27FC236}">
                    <a16:creationId xmlns:a16="http://schemas.microsoft.com/office/drawing/2014/main" id="{FFF70246-147C-4EDD-B1A7-F44A6DF1F327}"/>
                  </a:ext>
                </a:extLst>
              </xdr:cNvPr>
              <xdr:cNvSpPr txBox="1"/>
            </xdr:nvSpPr>
            <xdr:spPr>
              <a:xfrm>
                <a:off x="5729537" y="9776197"/>
                <a:ext cx="398361" cy="274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21</a:t>
                </a:r>
                <a:endParaRPr lang="en-US" sz="1100" b="1"/>
              </a:p>
            </xdr:txBody>
          </xdr:sp>
        </xdr:grpSp>
        <xdr:grpSp>
          <xdr:nvGrpSpPr>
            <xdr:cNvPr id="890" name="Group 889">
              <a:extLst>
                <a:ext uri="{FF2B5EF4-FFF2-40B4-BE49-F238E27FC236}">
                  <a16:creationId xmlns:a16="http://schemas.microsoft.com/office/drawing/2014/main" id="{2D253A95-9F22-40BD-883A-0CF228F3E053}"/>
                </a:ext>
              </a:extLst>
            </xdr:cNvPr>
            <xdr:cNvGrpSpPr/>
          </xdr:nvGrpSpPr>
          <xdr:grpSpPr>
            <a:xfrm>
              <a:off x="8586574" y="5114543"/>
              <a:ext cx="360151" cy="261599"/>
              <a:chOff x="5725985" y="9785178"/>
              <a:chExt cx="384505" cy="283526"/>
            </a:xfrm>
          </xdr:grpSpPr>
          <xdr:sp macro="" textlink="">
            <xdr:nvSpPr>
              <xdr:cNvPr id="1007" name="Heptagon 1006">
                <a:extLst>
                  <a:ext uri="{FF2B5EF4-FFF2-40B4-BE49-F238E27FC236}">
                    <a16:creationId xmlns:a16="http://schemas.microsoft.com/office/drawing/2014/main" id="{4E77472F-7452-4845-AC66-43338FB52A70}"/>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08" name="TextBox 1007">
                <a:extLst>
                  <a:ext uri="{FF2B5EF4-FFF2-40B4-BE49-F238E27FC236}">
                    <a16:creationId xmlns:a16="http://schemas.microsoft.com/office/drawing/2014/main" id="{45CEF8F0-A49A-40F4-929A-D0A6A167FC1F}"/>
                  </a:ext>
                </a:extLst>
              </xdr:cNvPr>
              <xdr:cNvSpPr txBox="1"/>
            </xdr:nvSpPr>
            <xdr:spPr>
              <a:xfrm>
                <a:off x="5725985" y="9788532"/>
                <a:ext cx="384505" cy="280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23</a:t>
                </a:r>
                <a:endParaRPr lang="en-US" sz="1100" b="1"/>
              </a:p>
            </xdr:txBody>
          </xdr:sp>
        </xdr:grpSp>
        <xdr:grpSp>
          <xdr:nvGrpSpPr>
            <xdr:cNvPr id="891" name="Group 890">
              <a:extLst>
                <a:ext uri="{FF2B5EF4-FFF2-40B4-BE49-F238E27FC236}">
                  <a16:creationId xmlns:a16="http://schemas.microsoft.com/office/drawing/2014/main" id="{172134B4-177C-43FF-B509-E42F85F2465A}"/>
                </a:ext>
              </a:extLst>
            </xdr:cNvPr>
            <xdr:cNvGrpSpPr/>
          </xdr:nvGrpSpPr>
          <xdr:grpSpPr>
            <a:xfrm>
              <a:off x="10438536" y="5007769"/>
              <a:ext cx="346095" cy="258726"/>
              <a:chOff x="5738419" y="9779906"/>
              <a:chExt cx="363524" cy="258082"/>
            </a:xfrm>
          </xdr:grpSpPr>
          <xdr:sp macro="" textlink="">
            <xdr:nvSpPr>
              <xdr:cNvPr id="1005" name="Heptagon 1004">
                <a:extLst>
                  <a:ext uri="{FF2B5EF4-FFF2-40B4-BE49-F238E27FC236}">
                    <a16:creationId xmlns:a16="http://schemas.microsoft.com/office/drawing/2014/main" id="{1CF5DE7F-899F-4B51-83B4-3B5BB7B063EF}"/>
                  </a:ext>
                </a:extLst>
              </xdr:cNvPr>
              <xdr:cNvSpPr/>
            </xdr:nvSpPr>
            <xdr:spPr>
              <a:xfrm>
                <a:off x="5773066" y="9785178"/>
                <a:ext cx="256803" cy="252810"/>
              </a:xfrm>
              <a:prstGeom prst="heptagon">
                <a:avLst/>
              </a:prstGeom>
              <a:solidFill>
                <a:schemeClr val="bg1">
                  <a:lumMod val="8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06" name="TextBox 1005">
                <a:extLst>
                  <a:ext uri="{FF2B5EF4-FFF2-40B4-BE49-F238E27FC236}">
                    <a16:creationId xmlns:a16="http://schemas.microsoft.com/office/drawing/2014/main" id="{1EAF8348-41CF-4A1B-B15B-E2DBAA581E30}"/>
                  </a:ext>
                </a:extLst>
              </xdr:cNvPr>
              <xdr:cNvSpPr txBox="1"/>
            </xdr:nvSpPr>
            <xdr:spPr>
              <a:xfrm>
                <a:off x="5738419" y="9779906"/>
                <a:ext cx="363524" cy="257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24</a:t>
                </a:r>
                <a:endParaRPr lang="en-US" sz="1100" b="1"/>
              </a:p>
            </xdr:txBody>
          </xdr:sp>
        </xdr:grpSp>
        <xdr:grpSp>
          <xdr:nvGrpSpPr>
            <xdr:cNvPr id="892" name="Group 891">
              <a:extLst>
                <a:ext uri="{FF2B5EF4-FFF2-40B4-BE49-F238E27FC236}">
                  <a16:creationId xmlns:a16="http://schemas.microsoft.com/office/drawing/2014/main" id="{C5BDB9C1-F0C6-4EE9-96B4-D7BC2CA7F8C8}"/>
                </a:ext>
              </a:extLst>
            </xdr:cNvPr>
            <xdr:cNvGrpSpPr/>
          </xdr:nvGrpSpPr>
          <xdr:grpSpPr>
            <a:xfrm>
              <a:off x="9570442" y="5856873"/>
              <a:ext cx="405535" cy="260835"/>
              <a:chOff x="5725942" y="9769661"/>
              <a:chExt cx="427184" cy="292532"/>
            </a:xfrm>
          </xdr:grpSpPr>
          <xdr:sp macro="" textlink="">
            <xdr:nvSpPr>
              <xdr:cNvPr id="1003" name="Heptagon 1002">
                <a:extLst>
                  <a:ext uri="{FF2B5EF4-FFF2-40B4-BE49-F238E27FC236}">
                    <a16:creationId xmlns:a16="http://schemas.microsoft.com/office/drawing/2014/main" id="{89D06CD6-E12B-407D-89E1-877CBB70625B}"/>
                  </a:ext>
                </a:extLst>
              </xdr:cNvPr>
              <xdr:cNvSpPr/>
            </xdr:nvSpPr>
            <xdr:spPr>
              <a:xfrm>
                <a:off x="5777155" y="978095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04" name="TextBox 1003">
                <a:extLst>
                  <a:ext uri="{FF2B5EF4-FFF2-40B4-BE49-F238E27FC236}">
                    <a16:creationId xmlns:a16="http://schemas.microsoft.com/office/drawing/2014/main" id="{C06B246A-BBB1-40CF-8502-A1C8431E5704}"/>
                  </a:ext>
                </a:extLst>
              </xdr:cNvPr>
              <xdr:cNvSpPr txBox="1"/>
            </xdr:nvSpPr>
            <xdr:spPr>
              <a:xfrm>
                <a:off x="5725942" y="9769661"/>
                <a:ext cx="427184" cy="292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25</a:t>
                </a:r>
                <a:endParaRPr lang="en-US" sz="1100" b="1"/>
              </a:p>
            </xdr:txBody>
          </xdr:sp>
        </xdr:grpSp>
        <xdr:grpSp>
          <xdr:nvGrpSpPr>
            <xdr:cNvPr id="893" name="Group 892">
              <a:extLst>
                <a:ext uri="{FF2B5EF4-FFF2-40B4-BE49-F238E27FC236}">
                  <a16:creationId xmlns:a16="http://schemas.microsoft.com/office/drawing/2014/main" id="{C0D5AAD0-185B-4D79-964E-BA8BB0B53649}"/>
                </a:ext>
              </a:extLst>
            </xdr:cNvPr>
            <xdr:cNvGrpSpPr/>
          </xdr:nvGrpSpPr>
          <xdr:grpSpPr>
            <a:xfrm>
              <a:off x="9103109" y="5972327"/>
              <a:ext cx="372967" cy="278499"/>
              <a:chOff x="5740527" y="9785178"/>
              <a:chExt cx="395469" cy="294895"/>
            </a:xfrm>
          </xdr:grpSpPr>
          <xdr:sp macro="" textlink="">
            <xdr:nvSpPr>
              <xdr:cNvPr id="1001" name="Heptagon 1000">
                <a:extLst>
                  <a:ext uri="{FF2B5EF4-FFF2-40B4-BE49-F238E27FC236}">
                    <a16:creationId xmlns:a16="http://schemas.microsoft.com/office/drawing/2014/main" id="{0039D71A-4FF5-458A-A4AA-91E34E0465EE}"/>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1002" name="TextBox 1001">
                <a:extLst>
                  <a:ext uri="{FF2B5EF4-FFF2-40B4-BE49-F238E27FC236}">
                    <a16:creationId xmlns:a16="http://schemas.microsoft.com/office/drawing/2014/main" id="{BA0FF24A-F7A4-46DD-ABF7-F9EFDAE48BF3}"/>
                  </a:ext>
                </a:extLst>
              </xdr:cNvPr>
              <xdr:cNvSpPr txBox="1"/>
            </xdr:nvSpPr>
            <xdr:spPr>
              <a:xfrm>
                <a:off x="5740527" y="9799847"/>
                <a:ext cx="395469" cy="280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34</a:t>
                </a:r>
                <a:endParaRPr lang="en-US" sz="1100" b="1"/>
              </a:p>
            </xdr:txBody>
          </xdr:sp>
        </xdr:grpSp>
        <xdr:grpSp>
          <xdr:nvGrpSpPr>
            <xdr:cNvPr id="894" name="Group 893">
              <a:extLst>
                <a:ext uri="{FF2B5EF4-FFF2-40B4-BE49-F238E27FC236}">
                  <a16:creationId xmlns:a16="http://schemas.microsoft.com/office/drawing/2014/main" id="{1847AB4C-C655-4D24-94AB-E758B8429D73}"/>
                </a:ext>
              </a:extLst>
            </xdr:cNvPr>
            <xdr:cNvGrpSpPr/>
          </xdr:nvGrpSpPr>
          <xdr:grpSpPr>
            <a:xfrm>
              <a:off x="6304562" y="5752110"/>
              <a:ext cx="330917" cy="265495"/>
              <a:chOff x="5726274" y="9774331"/>
              <a:chExt cx="347194" cy="263657"/>
            </a:xfrm>
          </xdr:grpSpPr>
          <xdr:sp macro="" textlink="">
            <xdr:nvSpPr>
              <xdr:cNvPr id="999" name="Heptagon 998">
                <a:extLst>
                  <a:ext uri="{FF2B5EF4-FFF2-40B4-BE49-F238E27FC236}">
                    <a16:creationId xmlns:a16="http://schemas.microsoft.com/office/drawing/2014/main" id="{851B034B-B557-42DF-93AE-1197445BBE68}"/>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1000" name="TextBox 999">
                <a:extLst>
                  <a:ext uri="{FF2B5EF4-FFF2-40B4-BE49-F238E27FC236}">
                    <a16:creationId xmlns:a16="http://schemas.microsoft.com/office/drawing/2014/main" id="{AB4639BA-1A41-4660-9A0A-C12408878D90}"/>
                  </a:ext>
                </a:extLst>
              </xdr:cNvPr>
              <xdr:cNvSpPr txBox="1"/>
            </xdr:nvSpPr>
            <xdr:spPr>
              <a:xfrm>
                <a:off x="5726274" y="9774331"/>
                <a:ext cx="347194" cy="2567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solidFill>
                      <a:schemeClr val="bg1">
                        <a:lumMod val="85000"/>
                      </a:schemeClr>
                    </a:solidFill>
                  </a:rPr>
                  <a:t>30</a:t>
                </a:r>
                <a:endParaRPr lang="en-US" sz="1100" b="1">
                  <a:solidFill>
                    <a:schemeClr val="bg1">
                      <a:lumMod val="85000"/>
                    </a:schemeClr>
                  </a:solidFill>
                </a:endParaRPr>
              </a:p>
            </xdr:txBody>
          </xdr:sp>
        </xdr:grpSp>
        <xdr:grpSp>
          <xdr:nvGrpSpPr>
            <xdr:cNvPr id="895" name="Group 894">
              <a:extLst>
                <a:ext uri="{FF2B5EF4-FFF2-40B4-BE49-F238E27FC236}">
                  <a16:creationId xmlns:a16="http://schemas.microsoft.com/office/drawing/2014/main" id="{BB91B033-2555-4FDF-8A61-39997EC948D1}"/>
                </a:ext>
              </a:extLst>
            </xdr:cNvPr>
            <xdr:cNvGrpSpPr/>
          </xdr:nvGrpSpPr>
          <xdr:grpSpPr>
            <a:xfrm>
              <a:off x="6922632" y="5441010"/>
              <a:ext cx="382553" cy="261713"/>
              <a:chOff x="5726300" y="9785178"/>
              <a:chExt cx="410049" cy="263547"/>
            </a:xfrm>
          </xdr:grpSpPr>
          <xdr:sp macro="" textlink="">
            <xdr:nvSpPr>
              <xdr:cNvPr id="997" name="Heptagon 996">
                <a:extLst>
                  <a:ext uri="{FF2B5EF4-FFF2-40B4-BE49-F238E27FC236}">
                    <a16:creationId xmlns:a16="http://schemas.microsoft.com/office/drawing/2014/main" id="{A0E21CF9-6A6E-4CD0-AA06-3EB6849E4D97}"/>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98" name="TextBox 997">
                <a:extLst>
                  <a:ext uri="{FF2B5EF4-FFF2-40B4-BE49-F238E27FC236}">
                    <a16:creationId xmlns:a16="http://schemas.microsoft.com/office/drawing/2014/main" id="{31865272-C135-48A7-B52A-12C4CBA5D2D7}"/>
                  </a:ext>
                </a:extLst>
              </xdr:cNvPr>
              <xdr:cNvSpPr txBox="1"/>
            </xdr:nvSpPr>
            <xdr:spPr>
              <a:xfrm>
                <a:off x="5726300" y="9788280"/>
                <a:ext cx="410049" cy="2604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31</a:t>
                </a:r>
                <a:endParaRPr lang="en-US" sz="1100" b="1"/>
              </a:p>
            </xdr:txBody>
          </xdr:sp>
        </xdr:grpSp>
        <xdr:grpSp>
          <xdr:nvGrpSpPr>
            <xdr:cNvPr id="896" name="Group 895">
              <a:extLst>
                <a:ext uri="{FF2B5EF4-FFF2-40B4-BE49-F238E27FC236}">
                  <a16:creationId xmlns:a16="http://schemas.microsoft.com/office/drawing/2014/main" id="{9AA7AA19-1AF7-4DEC-8B2F-C3B0A87FEB2B}"/>
                </a:ext>
              </a:extLst>
            </xdr:cNvPr>
            <xdr:cNvGrpSpPr/>
          </xdr:nvGrpSpPr>
          <xdr:grpSpPr>
            <a:xfrm>
              <a:off x="11622789" y="5121787"/>
              <a:ext cx="386529" cy="239123"/>
              <a:chOff x="5731137" y="9780060"/>
              <a:chExt cx="420056" cy="257928"/>
            </a:xfrm>
          </xdr:grpSpPr>
          <xdr:sp macro="" textlink="">
            <xdr:nvSpPr>
              <xdr:cNvPr id="995" name="Heptagon 994">
                <a:extLst>
                  <a:ext uri="{FF2B5EF4-FFF2-40B4-BE49-F238E27FC236}">
                    <a16:creationId xmlns:a16="http://schemas.microsoft.com/office/drawing/2014/main" id="{A445699A-8E12-40E5-99BB-B5A317FE8EA4}"/>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96" name="TextBox 995">
                <a:extLst>
                  <a:ext uri="{FF2B5EF4-FFF2-40B4-BE49-F238E27FC236}">
                    <a16:creationId xmlns:a16="http://schemas.microsoft.com/office/drawing/2014/main" id="{C546792D-EACB-4638-A495-62803EA04D2F}"/>
                  </a:ext>
                </a:extLst>
              </xdr:cNvPr>
              <xdr:cNvSpPr txBox="1"/>
            </xdr:nvSpPr>
            <xdr:spPr>
              <a:xfrm>
                <a:off x="5731137" y="9780060"/>
                <a:ext cx="420056" cy="2097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t>33</a:t>
                </a:r>
                <a:endParaRPr lang="en-US" sz="1100" b="1"/>
              </a:p>
            </xdr:txBody>
          </xdr:sp>
        </xdr:grpSp>
        <xdr:grpSp>
          <xdr:nvGrpSpPr>
            <xdr:cNvPr id="897" name="Group 896">
              <a:extLst>
                <a:ext uri="{FF2B5EF4-FFF2-40B4-BE49-F238E27FC236}">
                  <a16:creationId xmlns:a16="http://schemas.microsoft.com/office/drawing/2014/main" id="{70E27B09-5888-48E0-A194-786224666DC7}"/>
                </a:ext>
              </a:extLst>
            </xdr:cNvPr>
            <xdr:cNvGrpSpPr/>
          </xdr:nvGrpSpPr>
          <xdr:grpSpPr>
            <a:xfrm>
              <a:off x="9220507" y="5620133"/>
              <a:ext cx="417417" cy="257026"/>
              <a:chOff x="5740350" y="9779087"/>
              <a:chExt cx="433195" cy="283207"/>
            </a:xfrm>
          </xdr:grpSpPr>
          <xdr:sp macro="" textlink="">
            <xdr:nvSpPr>
              <xdr:cNvPr id="993" name="Heptagon 992">
                <a:extLst>
                  <a:ext uri="{FF2B5EF4-FFF2-40B4-BE49-F238E27FC236}">
                    <a16:creationId xmlns:a16="http://schemas.microsoft.com/office/drawing/2014/main" id="{194B545C-EDEA-476B-B551-0740E61664C1}"/>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94" name="TextBox 993">
                <a:extLst>
                  <a:ext uri="{FF2B5EF4-FFF2-40B4-BE49-F238E27FC236}">
                    <a16:creationId xmlns:a16="http://schemas.microsoft.com/office/drawing/2014/main" id="{1C926C0B-EF5A-47DE-8EED-FC6F5B8C77E0}"/>
                  </a:ext>
                </a:extLst>
              </xdr:cNvPr>
              <xdr:cNvSpPr txBox="1"/>
            </xdr:nvSpPr>
            <xdr:spPr>
              <a:xfrm>
                <a:off x="5740350" y="9779087"/>
                <a:ext cx="433195" cy="2832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28</a:t>
                </a:r>
                <a:endParaRPr lang="en-US" sz="1100" b="1"/>
              </a:p>
            </xdr:txBody>
          </xdr:sp>
        </xdr:grpSp>
        <xdr:grpSp>
          <xdr:nvGrpSpPr>
            <xdr:cNvPr id="898" name="Group 897">
              <a:extLst>
                <a:ext uri="{FF2B5EF4-FFF2-40B4-BE49-F238E27FC236}">
                  <a16:creationId xmlns:a16="http://schemas.microsoft.com/office/drawing/2014/main" id="{65ACBB68-18B2-4FCF-AC5A-F482C50BF554}"/>
                </a:ext>
              </a:extLst>
            </xdr:cNvPr>
            <xdr:cNvGrpSpPr/>
          </xdr:nvGrpSpPr>
          <xdr:grpSpPr>
            <a:xfrm>
              <a:off x="10878634" y="4376565"/>
              <a:ext cx="338565" cy="240031"/>
              <a:chOff x="5725636" y="9768404"/>
              <a:chExt cx="398262" cy="251902"/>
            </a:xfrm>
          </xdr:grpSpPr>
          <xdr:sp macro="" textlink="">
            <xdr:nvSpPr>
              <xdr:cNvPr id="991" name="Heptagon 990">
                <a:extLst>
                  <a:ext uri="{FF2B5EF4-FFF2-40B4-BE49-F238E27FC236}">
                    <a16:creationId xmlns:a16="http://schemas.microsoft.com/office/drawing/2014/main" id="{0BC0D74E-C647-432D-9D75-DC90E1AA492D}"/>
                  </a:ext>
                </a:extLst>
              </xdr:cNvPr>
              <xdr:cNvSpPr/>
            </xdr:nvSpPr>
            <xdr:spPr>
              <a:xfrm>
                <a:off x="5773066" y="9785179"/>
                <a:ext cx="263594" cy="235127"/>
              </a:xfrm>
              <a:prstGeom prst="heptagon">
                <a:avLst/>
              </a:prstGeom>
              <a:solidFill>
                <a:schemeClr val="bg1">
                  <a:lumMod val="8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92" name="TextBox 991">
                <a:extLst>
                  <a:ext uri="{FF2B5EF4-FFF2-40B4-BE49-F238E27FC236}">
                    <a16:creationId xmlns:a16="http://schemas.microsoft.com/office/drawing/2014/main" id="{D9244342-1C73-4444-BBA4-DFDC4BDD1BDF}"/>
                  </a:ext>
                </a:extLst>
              </xdr:cNvPr>
              <xdr:cNvSpPr txBox="1"/>
            </xdr:nvSpPr>
            <xdr:spPr>
              <a:xfrm>
                <a:off x="5725636" y="9768404"/>
                <a:ext cx="398262" cy="21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t>35</a:t>
                </a:r>
                <a:endParaRPr lang="en-US" sz="1100" b="1"/>
              </a:p>
            </xdr:txBody>
          </xdr:sp>
        </xdr:grpSp>
        <xdr:grpSp>
          <xdr:nvGrpSpPr>
            <xdr:cNvPr id="899" name="Group 898">
              <a:extLst>
                <a:ext uri="{FF2B5EF4-FFF2-40B4-BE49-F238E27FC236}">
                  <a16:creationId xmlns:a16="http://schemas.microsoft.com/office/drawing/2014/main" id="{4DCEB4AD-F4D6-448C-9DFD-8B9743AD8A0F}"/>
                </a:ext>
              </a:extLst>
            </xdr:cNvPr>
            <xdr:cNvGrpSpPr/>
          </xdr:nvGrpSpPr>
          <xdr:grpSpPr>
            <a:xfrm>
              <a:off x="10676549" y="4303586"/>
              <a:ext cx="337201" cy="250173"/>
              <a:chOff x="5728791" y="9767640"/>
              <a:chExt cx="357422" cy="275254"/>
            </a:xfrm>
          </xdr:grpSpPr>
          <xdr:sp macro="" textlink="">
            <xdr:nvSpPr>
              <xdr:cNvPr id="989" name="Heptagon 988">
                <a:extLst>
                  <a:ext uri="{FF2B5EF4-FFF2-40B4-BE49-F238E27FC236}">
                    <a16:creationId xmlns:a16="http://schemas.microsoft.com/office/drawing/2014/main" id="{2910F7AE-6717-4FC9-B44D-823531948FD0}"/>
                  </a:ext>
                </a:extLst>
              </xdr:cNvPr>
              <xdr:cNvSpPr/>
            </xdr:nvSpPr>
            <xdr:spPr>
              <a:xfrm>
                <a:off x="5773066" y="9785178"/>
                <a:ext cx="256803" cy="252810"/>
              </a:xfrm>
              <a:prstGeom prst="heptagon">
                <a:avLst/>
              </a:prstGeom>
              <a:solidFill>
                <a:schemeClr val="bg1">
                  <a:lumMod val="8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90" name="TextBox 989">
                <a:extLst>
                  <a:ext uri="{FF2B5EF4-FFF2-40B4-BE49-F238E27FC236}">
                    <a16:creationId xmlns:a16="http://schemas.microsoft.com/office/drawing/2014/main" id="{2C45B19B-8140-4DF4-82D3-4C12F449381B}"/>
                  </a:ext>
                </a:extLst>
              </xdr:cNvPr>
              <xdr:cNvSpPr txBox="1"/>
            </xdr:nvSpPr>
            <xdr:spPr>
              <a:xfrm>
                <a:off x="5728791" y="9767640"/>
                <a:ext cx="357422" cy="275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11</a:t>
                </a:r>
                <a:endParaRPr lang="en-US" sz="1000" b="1"/>
              </a:p>
            </xdr:txBody>
          </xdr:sp>
        </xdr:grpSp>
        <xdr:grpSp>
          <xdr:nvGrpSpPr>
            <xdr:cNvPr id="900" name="Group 899">
              <a:extLst>
                <a:ext uri="{FF2B5EF4-FFF2-40B4-BE49-F238E27FC236}">
                  <a16:creationId xmlns:a16="http://schemas.microsoft.com/office/drawing/2014/main" id="{F0CD627A-4900-4419-97DD-8F1F2AAA5095}"/>
                </a:ext>
              </a:extLst>
            </xdr:cNvPr>
            <xdr:cNvGrpSpPr/>
          </xdr:nvGrpSpPr>
          <xdr:grpSpPr>
            <a:xfrm>
              <a:off x="14323363" y="5754825"/>
              <a:ext cx="426540" cy="268455"/>
              <a:chOff x="5730443" y="9779833"/>
              <a:chExt cx="449084" cy="263507"/>
            </a:xfrm>
          </xdr:grpSpPr>
          <xdr:sp macro="" textlink="">
            <xdr:nvSpPr>
              <xdr:cNvPr id="987" name="Heptagon 986">
                <a:extLst>
                  <a:ext uri="{FF2B5EF4-FFF2-40B4-BE49-F238E27FC236}">
                    <a16:creationId xmlns:a16="http://schemas.microsoft.com/office/drawing/2014/main" id="{CB6414FE-6011-4BE9-90B8-19066214C200}"/>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88" name="TextBox 987">
                <a:extLst>
                  <a:ext uri="{FF2B5EF4-FFF2-40B4-BE49-F238E27FC236}">
                    <a16:creationId xmlns:a16="http://schemas.microsoft.com/office/drawing/2014/main" id="{422F246D-C49E-466C-AEAC-B674ACE0F998}"/>
                  </a:ext>
                </a:extLst>
              </xdr:cNvPr>
              <xdr:cNvSpPr txBox="1"/>
            </xdr:nvSpPr>
            <xdr:spPr>
              <a:xfrm>
                <a:off x="5730443" y="9779833"/>
                <a:ext cx="449084" cy="263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36</a:t>
                </a:r>
                <a:endParaRPr lang="en-US" sz="1100" b="1"/>
              </a:p>
            </xdr:txBody>
          </xdr:sp>
        </xdr:grpSp>
        <xdr:grpSp>
          <xdr:nvGrpSpPr>
            <xdr:cNvPr id="901" name="Group 900">
              <a:extLst>
                <a:ext uri="{FF2B5EF4-FFF2-40B4-BE49-F238E27FC236}">
                  <a16:creationId xmlns:a16="http://schemas.microsoft.com/office/drawing/2014/main" id="{C9850AE8-717E-4C23-96A1-8B9DB942EE8E}"/>
                </a:ext>
              </a:extLst>
            </xdr:cNvPr>
            <xdr:cNvGrpSpPr/>
          </xdr:nvGrpSpPr>
          <xdr:grpSpPr>
            <a:xfrm>
              <a:off x="10086094" y="4616053"/>
              <a:ext cx="386389" cy="261580"/>
              <a:chOff x="5731264" y="9778669"/>
              <a:chExt cx="416480" cy="294033"/>
            </a:xfrm>
          </xdr:grpSpPr>
          <xdr:sp macro="" textlink="">
            <xdr:nvSpPr>
              <xdr:cNvPr id="985" name="Heptagon 984">
                <a:extLst>
                  <a:ext uri="{FF2B5EF4-FFF2-40B4-BE49-F238E27FC236}">
                    <a16:creationId xmlns:a16="http://schemas.microsoft.com/office/drawing/2014/main" id="{486C08F5-B803-4596-8C4A-9D834B696E43}"/>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86" name="TextBox 985">
                <a:extLst>
                  <a:ext uri="{FF2B5EF4-FFF2-40B4-BE49-F238E27FC236}">
                    <a16:creationId xmlns:a16="http://schemas.microsoft.com/office/drawing/2014/main" id="{608FCD49-8BFA-4CEF-9844-ED7AE01EA480}"/>
                  </a:ext>
                </a:extLst>
              </xdr:cNvPr>
              <xdr:cNvSpPr txBox="1"/>
            </xdr:nvSpPr>
            <xdr:spPr>
              <a:xfrm>
                <a:off x="5731264" y="9778669"/>
                <a:ext cx="416480" cy="294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37</a:t>
                </a:r>
                <a:endParaRPr lang="en-US" sz="1100" b="1"/>
              </a:p>
            </xdr:txBody>
          </xdr:sp>
        </xdr:grpSp>
        <xdr:grpSp>
          <xdr:nvGrpSpPr>
            <xdr:cNvPr id="902" name="Group 901">
              <a:extLst>
                <a:ext uri="{FF2B5EF4-FFF2-40B4-BE49-F238E27FC236}">
                  <a16:creationId xmlns:a16="http://schemas.microsoft.com/office/drawing/2014/main" id="{6BBAED8B-A61C-461D-B885-86CA2DA68196}"/>
                </a:ext>
              </a:extLst>
            </xdr:cNvPr>
            <xdr:cNvGrpSpPr/>
          </xdr:nvGrpSpPr>
          <xdr:grpSpPr>
            <a:xfrm>
              <a:off x="11406587" y="5414062"/>
              <a:ext cx="346084" cy="258505"/>
              <a:chOff x="5746809" y="9764077"/>
              <a:chExt cx="392007" cy="264871"/>
            </a:xfrm>
          </xdr:grpSpPr>
          <xdr:sp macro="" textlink="">
            <xdr:nvSpPr>
              <xdr:cNvPr id="983" name="Heptagon 982">
                <a:extLst>
                  <a:ext uri="{FF2B5EF4-FFF2-40B4-BE49-F238E27FC236}">
                    <a16:creationId xmlns:a16="http://schemas.microsoft.com/office/drawing/2014/main" id="{F606BA14-87A8-4CA3-912E-19FA85A0BD38}"/>
                  </a:ext>
                </a:extLst>
              </xdr:cNvPr>
              <xdr:cNvSpPr/>
            </xdr:nvSpPr>
            <xdr:spPr>
              <a:xfrm>
                <a:off x="5773066" y="9785178"/>
                <a:ext cx="258215" cy="205862"/>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84" name="TextBox 983">
                <a:extLst>
                  <a:ext uri="{FF2B5EF4-FFF2-40B4-BE49-F238E27FC236}">
                    <a16:creationId xmlns:a16="http://schemas.microsoft.com/office/drawing/2014/main" id="{1FF90163-004B-4122-8D31-10F993071F33}"/>
                  </a:ext>
                </a:extLst>
              </xdr:cNvPr>
              <xdr:cNvSpPr txBox="1"/>
            </xdr:nvSpPr>
            <xdr:spPr>
              <a:xfrm>
                <a:off x="5746809" y="9764077"/>
                <a:ext cx="392007" cy="264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38</a:t>
                </a:r>
                <a:endParaRPr lang="en-US" sz="1100" b="1"/>
              </a:p>
            </xdr:txBody>
          </xdr:sp>
        </xdr:grpSp>
        <xdr:grpSp>
          <xdr:nvGrpSpPr>
            <xdr:cNvPr id="903" name="Group 902">
              <a:extLst>
                <a:ext uri="{FF2B5EF4-FFF2-40B4-BE49-F238E27FC236}">
                  <a16:creationId xmlns:a16="http://schemas.microsoft.com/office/drawing/2014/main" id="{FECAE3AE-6163-4034-9689-2352F8677031}"/>
                </a:ext>
              </a:extLst>
            </xdr:cNvPr>
            <xdr:cNvGrpSpPr/>
          </xdr:nvGrpSpPr>
          <xdr:grpSpPr>
            <a:xfrm>
              <a:off x="13830281" y="5547450"/>
              <a:ext cx="364164" cy="258634"/>
              <a:chOff x="5696345" y="9783380"/>
              <a:chExt cx="386508" cy="248169"/>
            </a:xfrm>
          </xdr:grpSpPr>
          <xdr:sp macro="" textlink="">
            <xdr:nvSpPr>
              <xdr:cNvPr id="981" name="Heptagon 980">
                <a:extLst>
                  <a:ext uri="{FF2B5EF4-FFF2-40B4-BE49-F238E27FC236}">
                    <a16:creationId xmlns:a16="http://schemas.microsoft.com/office/drawing/2014/main" id="{42A5E7D1-C613-4D0E-89DD-20AB538FA0AB}"/>
                  </a:ext>
                </a:extLst>
              </xdr:cNvPr>
              <xdr:cNvSpPr/>
            </xdr:nvSpPr>
            <xdr:spPr>
              <a:xfrm>
                <a:off x="5740518" y="9785178"/>
                <a:ext cx="289352" cy="244973"/>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82" name="TextBox 981">
                <a:extLst>
                  <a:ext uri="{FF2B5EF4-FFF2-40B4-BE49-F238E27FC236}">
                    <a16:creationId xmlns:a16="http://schemas.microsoft.com/office/drawing/2014/main" id="{BFCF3119-5A5D-4AEE-8481-12873F870660}"/>
                  </a:ext>
                </a:extLst>
              </xdr:cNvPr>
              <xdr:cNvSpPr txBox="1"/>
            </xdr:nvSpPr>
            <xdr:spPr>
              <a:xfrm>
                <a:off x="5696345" y="9783380"/>
                <a:ext cx="386508" cy="248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39</a:t>
                </a:r>
                <a:endParaRPr lang="en-US" sz="1100" b="1"/>
              </a:p>
            </xdr:txBody>
          </xdr:sp>
        </xdr:grpSp>
        <xdr:grpSp>
          <xdr:nvGrpSpPr>
            <xdr:cNvPr id="904" name="Group 903">
              <a:extLst>
                <a:ext uri="{FF2B5EF4-FFF2-40B4-BE49-F238E27FC236}">
                  <a16:creationId xmlns:a16="http://schemas.microsoft.com/office/drawing/2014/main" id="{A00AC301-E1CF-4E0D-8983-EB8D7D99CEE6}"/>
                </a:ext>
              </a:extLst>
            </xdr:cNvPr>
            <xdr:cNvGrpSpPr/>
          </xdr:nvGrpSpPr>
          <xdr:grpSpPr>
            <a:xfrm>
              <a:off x="8147619" y="5853547"/>
              <a:ext cx="334727" cy="261807"/>
              <a:chOff x="5740527" y="9785178"/>
              <a:chExt cx="347194" cy="265794"/>
            </a:xfrm>
          </xdr:grpSpPr>
          <xdr:sp macro="" textlink="">
            <xdr:nvSpPr>
              <xdr:cNvPr id="979" name="Heptagon 978">
                <a:extLst>
                  <a:ext uri="{FF2B5EF4-FFF2-40B4-BE49-F238E27FC236}">
                    <a16:creationId xmlns:a16="http://schemas.microsoft.com/office/drawing/2014/main" id="{FDBB9183-C441-4566-B528-D4C56D159A25}"/>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80" name="TextBox 979">
                <a:extLst>
                  <a:ext uri="{FF2B5EF4-FFF2-40B4-BE49-F238E27FC236}">
                    <a16:creationId xmlns:a16="http://schemas.microsoft.com/office/drawing/2014/main" id="{2B3FF347-8EA2-4C49-A248-1B339793A1F4}"/>
                  </a:ext>
                </a:extLst>
              </xdr:cNvPr>
              <xdr:cNvSpPr txBox="1"/>
            </xdr:nvSpPr>
            <xdr:spPr>
              <a:xfrm>
                <a:off x="5740527" y="9788531"/>
                <a:ext cx="347194" cy="262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42</a:t>
                </a:r>
                <a:endParaRPr lang="en-US" sz="1100" b="1"/>
              </a:p>
            </xdr:txBody>
          </xdr:sp>
        </xdr:grpSp>
        <xdr:grpSp>
          <xdr:nvGrpSpPr>
            <xdr:cNvPr id="905" name="Group 904">
              <a:extLst>
                <a:ext uri="{FF2B5EF4-FFF2-40B4-BE49-F238E27FC236}">
                  <a16:creationId xmlns:a16="http://schemas.microsoft.com/office/drawing/2014/main" id="{6D0BD97A-9951-4A3B-B1B2-91438DD12BC8}"/>
                </a:ext>
              </a:extLst>
            </xdr:cNvPr>
            <xdr:cNvGrpSpPr/>
          </xdr:nvGrpSpPr>
          <xdr:grpSpPr>
            <a:xfrm>
              <a:off x="9078732" y="5758841"/>
              <a:ext cx="366593" cy="257635"/>
              <a:chOff x="5710000" y="9785641"/>
              <a:chExt cx="420448" cy="265013"/>
            </a:xfrm>
          </xdr:grpSpPr>
          <xdr:sp macro="" textlink="">
            <xdr:nvSpPr>
              <xdr:cNvPr id="977" name="Heptagon 976">
                <a:extLst>
                  <a:ext uri="{FF2B5EF4-FFF2-40B4-BE49-F238E27FC236}">
                    <a16:creationId xmlns:a16="http://schemas.microsoft.com/office/drawing/2014/main" id="{481F040A-683C-42C5-AE80-052CCD7E01DA}"/>
                  </a:ext>
                </a:extLst>
              </xdr:cNvPr>
              <xdr:cNvSpPr/>
            </xdr:nvSpPr>
            <xdr:spPr>
              <a:xfrm>
                <a:off x="5773065" y="9804767"/>
                <a:ext cx="258190" cy="23322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78" name="TextBox 977">
                <a:extLst>
                  <a:ext uri="{FF2B5EF4-FFF2-40B4-BE49-F238E27FC236}">
                    <a16:creationId xmlns:a16="http://schemas.microsoft.com/office/drawing/2014/main" id="{839AF357-465E-4118-96C4-BEA73613265B}"/>
                  </a:ext>
                </a:extLst>
              </xdr:cNvPr>
              <xdr:cNvSpPr txBox="1"/>
            </xdr:nvSpPr>
            <xdr:spPr>
              <a:xfrm>
                <a:off x="5710000" y="9785641"/>
                <a:ext cx="420448" cy="265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43</a:t>
                </a:r>
                <a:endParaRPr lang="en-US" sz="1100" b="1"/>
              </a:p>
            </xdr:txBody>
          </xdr:sp>
        </xdr:grpSp>
        <xdr:grpSp>
          <xdr:nvGrpSpPr>
            <xdr:cNvPr id="906" name="Group 905">
              <a:extLst>
                <a:ext uri="{FF2B5EF4-FFF2-40B4-BE49-F238E27FC236}">
                  <a16:creationId xmlns:a16="http://schemas.microsoft.com/office/drawing/2014/main" id="{00E3B26F-6337-42E8-85FD-AF8B225E05FF}"/>
                </a:ext>
              </a:extLst>
            </xdr:cNvPr>
            <xdr:cNvGrpSpPr/>
          </xdr:nvGrpSpPr>
          <xdr:grpSpPr>
            <a:xfrm>
              <a:off x="11256697" y="2770311"/>
              <a:ext cx="328355" cy="258930"/>
              <a:chOff x="5729688" y="9770012"/>
              <a:chExt cx="347195" cy="295732"/>
            </a:xfrm>
          </xdr:grpSpPr>
          <xdr:sp macro="" textlink="">
            <xdr:nvSpPr>
              <xdr:cNvPr id="975" name="Heptagon 974">
                <a:extLst>
                  <a:ext uri="{FF2B5EF4-FFF2-40B4-BE49-F238E27FC236}">
                    <a16:creationId xmlns:a16="http://schemas.microsoft.com/office/drawing/2014/main" id="{655145BB-9AF0-492C-867F-6907675FBDFF}"/>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76" name="TextBox 975">
                <a:extLst>
                  <a:ext uri="{FF2B5EF4-FFF2-40B4-BE49-F238E27FC236}">
                    <a16:creationId xmlns:a16="http://schemas.microsoft.com/office/drawing/2014/main" id="{252CCBCD-7357-4B32-8735-C286CA7DBA1A}"/>
                  </a:ext>
                </a:extLst>
              </xdr:cNvPr>
              <xdr:cNvSpPr txBox="1"/>
            </xdr:nvSpPr>
            <xdr:spPr>
              <a:xfrm>
                <a:off x="5729688" y="9770012"/>
                <a:ext cx="347195" cy="295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44</a:t>
                </a:r>
                <a:endParaRPr lang="en-US" sz="1100" b="1"/>
              </a:p>
            </xdr:txBody>
          </xdr:sp>
        </xdr:grpSp>
        <xdr:grpSp>
          <xdr:nvGrpSpPr>
            <xdr:cNvPr id="907" name="Group 906">
              <a:extLst>
                <a:ext uri="{FF2B5EF4-FFF2-40B4-BE49-F238E27FC236}">
                  <a16:creationId xmlns:a16="http://schemas.microsoft.com/office/drawing/2014/main" id="{F5941CF9-C8E1-4F24-87C2-2B191F7EF020}"/>
                </a:ext>
              </a:extLst>
            </xdr:cNvPr>
            <xdr:cNvGrpSpPr/>
          </xdr:nvGrpSpPr>
          <xdr:grpSpPr>
            <a:xfrm>
              <a:off x="8229981" y="5347675"/>
              <a:ext cx="415280" cy="258633"/>
              <a:chOff x="5735681" y="9785176"/>
              <a:chExt cx="442049" cy="279603"/>
            </a:xfrm>
          </xdr:grpSpPr>
          <xdr:sp macro="" textlink="">
            <xdr:nvSpPr>
              <xdr:cNvPr id="973" name="Heptagon 972">
                <a:extLst>
                  <a:ext uri="{FF2B5EF4-FFF2-40B4-BE49-F238E27FC236}">
                    <a16:creationId xmlns:a16="http://schemas.microsoft.com/office/drawing/2014/main" id="{2E6F27D2-3E36-41D0-8D57-26AC22CB73B3}"/>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74" name="TextBox 973">
                <a:extLst>
                  <a:ext uri="{FF2B5EF4-FFF2-40B4-BE49-F238E27FC236}">
                    <a16:creationId xmlns:a16="http://schemas.microsoft.com/office/drawing/2014/main" id="{31FB6C9B-C77C-488A-9FC3-3622E6A9C8A3}"/>
                  </a:ext>
                </a:extLst>
              </xdr:cNvPr>
              <xdr:cNvSpPr txBox="1"/>
            </xdr:nvSpPr>
            <xdr:spPr>
              <a:xfrm>
                <a:off x="5735681" y="9785176"/>
                <a:ext cx="442049" cy="279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45</a:t>
                </a:r>
                <a:endParaRPr lang="en-US" sz="1100" b="1"/>
              </a:p>
            </xdr:txBody>
          </xdr:sp>
        </xdr:grpSp>
        <xdr:grpSp>
          <xdr:nvGrpSpPr>
            <xdr:cNvPr id="908" name="Group 907">
              <a:extLst>
                <a:ext uri="{FF2B5EF4-FFF2-40B4-BE49-F238E27FC236}">
                  <a16:creationId xmlns:a16="http://schemas.microsoft.com/office/drawing/2014/main" id="{C6E52800-D12B-44BA-9F20-A37A4F462940}"/>
                </a:ext>
              </a:extLst>
            </xdr:cNvPr>
            <xdr:cNvGrpSpPr/>
          </xdr:nvGrpSpPr>
          <xdr:grpSpPr>
            <a:xfrm>
              <a:off x="8490235" y="5718158"/>
              <a:ext cx="229599" cy="254639"/>
              <a:chOff x="5757952" y="9785178"/>
              <a:chExt cx="271917" cy="276083"/>
            </a:xfrm>
          </xdr:grpSpPr>
          <xdr:sp macro="" textlink="">
            <xdr:nvSpPr>
              <xdr:cNvPr id="971" name="Heptagon 970">
                <a:extLst>
                  <a:ext uri="{FF2B5EF4-FFF2-40B4-BE49-F238E27FC236}">
                    <a16:creationId xmlns:a16="http://schemas.microsoft.com/office/drawing/2014/main" id="{1200CD58-69DE-4FE2-8EE2-CFE563CB4689}"/>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72" name="TextBox 971">
                <a:extLst>
                  <a:ext uri="{FF2B5EF4-FFF2-40B4-BE49-F238E27FC236}">
                    <a16:creationId xmlns:a16="http://schemas.microsoft.com/office/drawing/2014/main" id="{D143A9F3-0A49-4653-ADA4-5EE1523C5D11}"/>
                  </a:ext>
                </a:extLst>
              </xdr:cNvPr>
              <xdr:cNvSpPr txBox="1"/>
            </xdr:nvSpPr>
            <xdr:spPr>
              <a:xfrm>
                <a:off x="5757952" y="9787215"/>
                <a:ext cx="252668" cy="274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5</a:t>
                </a:r>
                <a:endParaRPr lang="en-US" sz="1000" b="1"/>
              </a:p>
            </xdr:txBody>
          </xdr:sp>
        </xdr:grpSp>
        <xdr:grpSp>
          <xdr:nvGrpSpPr>
            <xdr:cNvPr id="909" name="Group 908">
              <a:extLst>
                <a:ext uri="{FF2B5EF4-FFF2-40B4-BE49-F238E27FC236}">
                  <a16:creationId xmlns:a16="http://schemas.microsoft.com/office/drawing/2014/main" id="{C282F986-F8F0-4786-A61E-72F44129A710}"/>
                </a:ext>
              </a:extLst>
            </xdr:cNvPr>
            <xdr:cNvGrpSpPr/>
          </xdr:nvGrpSpPr>
          <xdr:grpSpPr>
            <a:xfrm>
              <a:off x="8641674" y="5655562"/>
              <a:ext cx="267058" cy="258780"/>
              <a:chOff x="5767578" y="9772562"/>
              <a:chExt cx="262291" cy="276781"/>
            </a:xfrm>
          </xdr:grpSpPr>
          <xdr:sp macro="" textlink="">
            <xdr:nvSpPr>
              <xdr:cNvPr id="969" name="Heptagon 968">
                <a:extLst>
                  <a:ext uri="{FF2B5EF4-FFF2-40B4-BE49-F238E27FC236}">
                    <a16:creationId xmlns:a16="http://schemas.microsoft.com/office/drawing/2014/main" id="{D2C576F1-82AA-4332-A51A-56ECF62C3D77}"/>
                  </a:ext>
                </a:extLst>
              </xdr:cNvPr>
              <xdr:cNvSpPr/>
            </xdr:nvSpPr>
            <xdr:spPr>
              <a:xfrm>
                <a:off x="5773066" y="978517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70" name="TextBox 969">
                <a:extLst>
                  <a:ext uri="{FF2B5EF4-FFF2-40B4-BE49-F238E27FC236}">
                    <a16:creationId xmlns:a16="http://schemas.microsoft.com/office/drawing/2014/main" id="{1B9D6FD4-95CA-4B99-A26E-FFEA4B3D7FE6}"/>
                  </a:ext>
                </a:extLst>
              </xdr:cNvPr>
              <xdr:cNvSpPr txBox="1"/>
            </xdr:nvSpPr>
            <xdr:spPr>
              <a:xfrm>
                <a:off x="5767578" y="9772562"/>
                <a:ext cx="252668" cy="27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6</a:t>
                </a:r>
                <a:endParaRPr lang="en-US" sz="1000" b="1"/>
              </a:p>
            </xdr:txBody>
          </xdr:sp>
        </xdr:grpSp>
        <xdr:grpSp>
          <xdr:nvGrpSpPr>
            <xdr:cNvPr id="910" name="Group 909">
              <a:extLst>
                <a:ext uri="{FF2B5EF4-FFF2-40B4-BE49-F238E27FC236}">
                  <a16:creationId xmlns:a16="http://schemas.microsoft.com/office/drawing/2014/main" id="{F2E53DD3-4D77-4940-99CD-E2574E0DEEDE}"/>
                </a:ext>
              </a:extLst>
            </xdr:cNvPr>
            <xdr:cNvGrpSpPr/>
          </xdr:nvGrpSpPr>
          <xdr:grpSpPr>
            <a:xfrm>
              <a:off x="5766107" y="6073864"/>
              <a:ext cx="251505" cy="260835"/>
              <a:chOff x="5771690" y="9777550"/>
              <a:chExt cx="258179" cy="280396"/>
            </a:xfrm>
          </xdr:grpSpPr>
          <xdr:sp macro="" textlink="">
            <xdr:nvSpPr>
              <xdr:cNvPr id="967" name="Heptagon 966">
                <a:extLst>
                  <a:ext uri="{FF2B5EF4-FFF2-40B4-BE49-F238E27FC236}">
                    <a16:creationId xmlns:a16="http://schemas.microsoft.com/office/drawing/2014/main" id="{57025681-70B8-4043-994D-83579A923D5F}"/>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68" name="TextBox 967">
                <a:extLst>
                  <a:ext uri="{FF2B5EF4-FFF2-40B4-BE49-F238E27FC236}">
                    <a16:creationId xmlns:a16="http://schemas.microsoft.com/office/drawing/2014/main" id="{16F85965-AD73-47A4-8892-95E7105811AF}"/>
                  </a:ext>
                </a:extLst>
              </xdr:cNvPr>
              <xdr:cNvSpPr txBox="1"/>
            </xdr:nvSpPr>
            <xdr:spPr>
              <a:xfrm>
                <a:off x="5771690" y="9777550"/>
                <a:ext cx="252668" cy="2803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solidFill>
                      <a:schemeClr val="bg1">
                        <a:lumMod val="85000"/>
                      </a:schemeClr>
                    </a:solidFill>
                  </a:rPr>
                  <a:t>7</a:t>
                </a:r>
                <a:endParaRPr lang="en-US" sz="1000" b="1">
                  <a:solidFill>
                    <a:schemeClr val="bg1">
                      <a:lumMod val="85000"/>
                    </a:schemeClr>
                  </a:solidFill>
                </a:endParaRPr>
              </a:p>
            </xdr:txBody>
          </xdr:sp>
        </xdr:grpSp>
        <xdr:grpSp>
          <xdr:nvGrpSpPr>
            <xdr:cNvPr id="911" name="Group 910">
              <a:extLst>
                <a:ext uri="{FF2B5EF4-FFF2-40B4-BE49-F238E27FC236}">
                  <a16:creationId xmlns:a16="http://schemas.microsoft.com/office/drawing/2014/main" id="{C3CB2D58-1450-4436-9246-588E4CE753DF}"/>
                </a:ext>
              </a:extLst>
            </xdr:cNvPr>
            <xdr:cNvGrpSpPr/>
          </xdr:nvGrpSpPr>
          <xdr:grpSpPr>
            <a:xfrm>
              <a:off x="5904071" y="6055002"/>
              <a:ext cx="338351" cy="267531"/>
              <a:chOff x="5738338" y="9785178"/>
              <a:chExt cx="367943" cy="278986"/>
            </a:xfrm>
          </xdr:grpSpPr>
          <xdr:sp macro="" textlink="">
            <xdr:nvSpPr>
              <xdr:cNvPr id="965" name="Heptagon 964">
                <a:extLst>
                  <a:ext uri="{FF2B5EF4-FFF2-40B4-BE49-F238E27FC236}">
                    <a16:creationId xmlns:a16="http://schemas.microsoft.com/office/drawing/2014/main" id="{923E610D-C541-4289-9C27-64E4E268D91D}"/>
                  </a:ext>
                </a:extLst>
              </xdr:cNvPr>
              <xdr:cNvSpPr/>
            </xdr:nvSpPr>
            <xdr:spPr>
              <a:xfrm>
                <a:off x="5773066" y="9785178"/>
                <a:ext cx="256803" cy="252810"/>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66" name="TextBox 965">
                <a:extLst>
                  <a:ext uri="{FF2B5EF4-FFF2-40B4-BE49-F238E27FC236}">
                    <a16:creationId xmlns:a16="http://schemas.microsoft.com/office/drawing/2014/main" id="{71F26C5F-A4FB-4A47-AE06-A2B0BB81835D}"/>
                  </a:ext>
                </a:extLst>
              </xdr:cNvPr>
              <xdr:cNvSpPr txBox="1"/>
            </xdr:nvSpPr>
            <xdr:spPr>
              <a:xfrm>
                <a:off x="5738338" y="9805111"/>
                <a:ext cx="367943" cy="2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19</a:t>
                </a:r>
                <a:endParaRPr lang="en-US" sz="1000" b="1"/>
              </a:p>
            </xdr:txBody>
          </xdr:sp>
        </xdr:grpSp>
        <xdr:grpSp>
          <xdr:nvGrpSpPr>
            <xdr:cNvPr id="912" name="Group 911">
              <a:extLst>
                <a:ext uri="{FF2B5EF4-FFF2-40B4-BE49-F238E27FC236}">
                  <a16:creationId xmlns:a16="http://schemas.microsoft.com/office/drawing/2014/main" id="{6086D4A5-BA71-4005-9A68-8F1BC968E61E}"/>
                </a:ext>
              </a:extLst>
            </xdr:cNvPr>
            <xdr:cNvGrpSpPr/>
          </xdr:nvGrpSpPr>
          <xdr:grpSpPr>
            <a:xfrm>
              <a:off x="12535867" y="4791597"/>
              <a:ext cx="241477" cy="267581"/>
              <a:chOff x="5764980" y="9755786"/>
              <a:chExt cx="264889" cy="287948"/>
            </a:xfrm>
          </xdr:grpSpPr>
          <xdr:sp macro="" textlink="">
            <xdr:nvSpPr>
              <xdr:cNvPr id="963" name="Heptagon 962">
                <a:extLst>
                  <a:ext uri="{FF2B5EF4-FFF2-40B4-BE49-F238E27FC236}">
                    <a16:creationId xmlns:a16="http://schemas.microsoft.com/office/drawing/2014/main" id="{84D2A192-A95A-4DF8-8D57-B62BEE460516}"/>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64" name="TextBox 963">
                <a:extLst>
                  <a:ext uri="{FF2B5EF4-FFF2-40B4-BE49-F238E27FC236}">
                    <a16:creationId xmlns:a16="http://schemas.microsoft.com/office/drawing/2014/main" id="{28BF32BC-1D3D-447D-9AD3-FBB6196C79BD}"/>
                  </a:ext>
                </a:extLst>
              </xdr:cNvPr>
              <xdr:cNvSpPr txBox="1"/>
            </xdr:nvSpPr>
            <xdr:spPr>
              <a:xfrm>
                <a:off x="5764980" y="9755786"/>
                <a:ext cx="252668" cy="2879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solidFill>
                      <a:schemeClr val="bg1">
                        <a:lumMod val="85000"/>
                      </a:schemeClr>
                    </a:solidFill>
                  </a:rPr>
                  <a:t>9</a:t>
                </a:r>
                <a:endParaRPr lang="en-US" sz="1000" b="1">
                  <a:solidFill>
                    <a:schemeClr val="bg1">
                      <a:lumMod val="85000"/>
                    </a:schemeClr>
                  </a:solidFill>
                </a:endParaRPr>
              </a:p>
            </xdr:txBody>
          </xdr:sp>
        </xdr:grpSp>
        <xdr:grpSp>
          <xdr:nvGrpSpPr>
            <xdr:cNvPr id="913" name="Group 912">
              <a:extLst>
                <a:ext uri="{FF2B5EF4-FFF2-40B4-BE49-F238E27FC236}">
                  <a16:creationId xmlns:a16="http://schemas.microsoft.com/office/drawing/2014/main" id="{B48544FA-0B62-40AD-90D4-17C3AF72CE8A}"/>
                </a:ext>
              </a:extLst>
            </xdr:cNvPr>
            <xdr:cNvGrpSpPr/>
          </xdr:nvGrpSpPr>
          <xdr:grpSpPr>
            <a:xfrm>
              <a:off x="8759896" y="5393341"/>
              <a:ext cx="338975" cy="245121"/>
              <a:chOff x="5734659" y="9774721"/>
              <a:chExt cx="368891" cy="278482"/>
            </a:xfrm>
          </xdr:grpSpPr>
          <xdr:sp macro="" textlink="">
            <xdr:nvSpPr>
              <xdr:cNvPr id="961" name="Heptagon 960">
                <a:extLst>
                  <a:ext uri="{FF2B5EF4-FFF2-40B4-BE49-F238E27FC236}">
                    <a16:creationId xmlns:a16="http://schemas.microsoft.com/office/drawing/2014/main" id="{6FCD088D-4075-4315-9B13-EF6C677966F6}"/>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962" name="TextBox 961">
                <a:extLst>
                  <a:ext uri="{FF2B5EF4-FFF2-40B4-BE49-F238E27FC236}">
                    <a16:creationId xmlns:a16="http://schemas.microsoft.com/office/drawing/2014/main" id="{3E326050-AB55-4370-9A63-E3259D533F6A}"/>
                  </a:ext>
                </a:extLst>
              </xdr:cNvPr>
              <xdr:cNvSpPr txBox="1"/>
            </xdr:nvSpPr>
            <xdr:spPr>
              <a:xfrm>
                <a:off x="5734659" y="9774721"/>
                <a:ext cx="368891" cy="2784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solidFill>
                      <a:schemeClr val="bg1">
                        <a:lumMod val="85000"/>
                      </a:schemeClr>
                    </a:solidFill>
                  </a:rPr>
                  <a:t>13</a:t>
                </a:r>
                <a:endParaRPr lang="en-US" sz="1000" b="1">
                  <a:solidFill>
                    <a:schemeClr val="bg1">
                      <a:lumMod val="85000"/>
                    </a:schemeClr>
                  </a:solidFill>
                </a:endParaRPr>
              </a:p>
            </xdr:txBody>
          </xdr:sp>
        </xdr:grpSp>
        <xdr:grpSp>
          <xdr:nvGrpSpPr>
            <xdr:cNvPr id="914" name="Group 913">
              <a:extLst>
                <a:ext uri="{FF2B5EF4-FFF2-40B4-BE49-F238E27FC236}">
                  <a16:creationId xmlns:a16="http://schemas.microsoft.com/office/drawing/2014/main" id="{4AA1DE3C-FC11-4AB2-88F8-77716A189CCB}"/>
                </a:ext>
              </a:extLst>
            </xdr:cNvPr>
            <xdr:cNvGrpSpPr/>
          </xdr:nvGrpSpPr>
          <xdr:grpSpPr>
            <a:xfrm>
              <a:off x="7263981" y="5317680"/>
              <a:ext cx="345342" cy="244401"/>
              <a:chOff x="5729803" y="9773945"/>
              <a:chExt cx="368891" cy="270850"/>
            </a:xfrm>
          </xdr:grpSpPr>
          <xdr:sp macro="" textlink="">
            <xdr:nvSpPr>
              <xdr:cNvPr id="959" name="Heptagon 958">
                <a:extLst>
                  <a:ext uri="{FF2B5EF4-FFF2-40B4-BE49-F238E27FC236}">
                    <a16:creationId xmlns:a16="http://schemas.microsoft.com/office/drawing/2014/main" id="{89DF4C56-DDF4-4488-82FF-26DBF0FB3C69}"/>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960" name="TextBox 959">
                <a:extLst>
                  <a:ext uri="{FF2B5EF4-FFF2-40B4-BE49-F238E27FC236}">
                    <a16:creationId xmlns:a16="http://schemas.microsoft.com/office/drawing/2014/main" id="{08D647AC-06E5-451E-A417-CA555FB0C953}"/>
                  </a:ext>
                </a:extLst>
              </xdr:cNvPr>
              <xdr:cNvSpPr txBox="1"/>
            </xdr:nvSpPr>
            <xdr:spPr>
              <a:xfrm>
                <a:off x="5729803" y="9773945"/>
                <a:ext cx="368891" cy="27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solidFill>
                      <a:schemeClr val="bg1">
                        <a:lumMod val="85000"/>
                      </a:schemeClr>
                    </a:solidFill>
                  </a:rPr>
                  <a:t>15</a:t>
                </a:r>
                <a:endParaRPr lang="en-US" sz="1000" b="1">
                  <a:solidFill>
                    <a:schemeClr val="bg1">
                      <a:lumMod val="85000"/>
                    </a:schemeClr>
                  </a:solidFill>
                </a:endParaRPr>
              </a:p>
            </xdr:txBody>
          </xdr:sp>
        </xdr:grpSp>
        <xdr:grpSp>
          <xdr:nvGrpSpPr>
            <xdr:cNvPr id="915" name="Group 914">
              <a:extLst>
                <a:ext uri="{FF2B5EF4-FFF2-40B4-BE49-F238E27FC236}">
                  <a16:creationId xmlns:a16="http://schemas.microsoft.com/office/drawing/2014/main" id="{A2B96C96-3794-4FCE-AFCA-C514529EDAB9}"/>
                </a:ext>
              </a:extLst>
            </xdr:cNvPr>
            <xdr:cNvGrpSpPr/>
          </xdr:nvGrpSpPr>
          <xdr:grpSpPr>
            <a:xfrm>
              <a:off x="10504628" y="2798459"/>
              <a:ext cx="347824" cy="252741"/>
              <a:chOff x="5743916" y="9783829"/>
              <a:chExt cx="368891" cy="279230"/>
            </a:xfrm>
          </xdr:grpSpPr>
          <xdr:sp macro="" textlink="">
            <xdr:nvSpPr>
              <xdr:cNvPr id="957" name="Heptagon 956">
                <a:extLst>
                  <a:ext uri="{FF2B5EF4-FFF2-40B4-BE49-F238E27FC236}">
                    <a16:creationId xmlns:a16="http://schemas.microsoft.com/office/drawing/2014/main" id="{05CDE687-F472-45A5-8FE3-39C7ACC035FF}"/>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58" name="TextBox 957">
                <a:extLst>
                  <a:ext uri="{FF2B5EF4-FFF2-40B4-BE49-F238E27FC236}">
                    <a16:creationId xmlns:a16="http://schemas.microsoft.com/office/drawing/2014/main" id="{93915203-A592-4A5F-A890-0F9DE67FBC4F}"/>
                  </a:ext>
                </a:extLst>
              </xdr:cNvPr>
              <xdr:cNvSpPr txBox="1"/>
            </xdr:nvSpPr>
            <xdr:spPr>
              <a:xfrm>
                <a:off x="5743916" y="9783829"/>
                <a:ext cx="368891" cy="279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solidFill>
                      <a:schemeClr val="bg1">
                        <a:lumMod val="85000"/>
                      </a:schemeClr>
                    </a:solidFill>
                  </a:rPr>
                  <a:t>26</a:t>
                </a:r>
                <a:endParaRPr lang="en-US" sz="1000" b="1">
                  <a:solidFill>
                    <a:schemeClr val="bg1">
                      <a:lumMod val="85000"/>
                    </a:schemeClr>
                  </a:solidFill>
                </a:endParaRPr>
              </a:p>
            </xdr:txBody>
          </xdr:sp>
        </xdr:grpSp>
        <xdr:grpSp>
          <xdr:nvGrpSpPr>
            <xdr:cNvPr id="916" name="Group 915">
              <a:extLst>
                <a:ext uri="{FF2B5EF4-FFF2-40B4-BE49-F238E27FC236}">
                  <a16:creationId xmlns:a16="http://schemas.microsoft.com/office/drawing/2014/main" id="{C96E2725-8AE5-4EF7-9B53-7D3174BB8577}"/>
                </a:ext>
              </a:extLst>
            </xdr:cNvPr>
            <xdr:cNvGrpSpPr/>
          </xdr:nvGrpSpPr>
          <xdr:grpSpPr>
            <a:xfrm>
              <a:off x="8794369" y="5646363"/>
              <a:ext cx="343332" cy="247050"/>
              <a:chOff x="5729822" y="9785178"/>
              <a:chExt cx="368891" cy="269244"/>
            </a:xfrm>
          </xdr:grpSpPr>
          <xdr:sp macro="" textlink="">
            <xdr:nvSpPr>
              <xdr:cNvPr id="955" name="Heptagon 954">
                <a:extLst>
                  <a:ext uri="{FF2B5EF4-FFF2-40B4-BE49-F238E27FC236}">
                    <a16:creationId xmlns:a16="http://schemas.microsoft.com/office/drawing/2014/main" id="{AA594F9B-A02D-42AA-8773-734F81B8D2CA}"/>
                  </a:ext>
                </a:extLst>
              </xdr:cNvPr>
              <xdr:cNvSpPr/>
            </xdr:nvSpPr>
            <xdr:spPr>
              <a:xfrm>
                <a:off x="5773066" y="9785178"/>
                <a:ext cx="256803" cy="252810"/>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chemeClr val="bg1">
                      <a:lumMod val="85000"/>
                    </a:schemeClr>
                  </a:solidFill>
                </a:endParaRPr>
              </a:p>
            </xdr:txBody>
          </xdr:sp>
          <xdr:sp macro="" textlink="">
            <xdr:nvSpPr>
              <xdr:cNvPr id="956" name="TextBox 955">
                <a:extLst>
                  <a:ext uri="{FF2B5EF4-FFF2-40B4-BE49-F238E27FC236}">
                    <a16:creationId xmlns:a16="http://schemas.microsoft.com/office/drawing/2014/main" id="{2691DC02-5854-4D94-85F5-FC40D5EB36F1}"/>
                  </a:ext>
                </a:extLst>
              </xdr:cNvPr>
              <xdr:cNvSpPr txBox="1"/>
            </xdr:nvSpPr>
            <xdr:spPr>
              <a:xfrm>
                <a:off x="5729822" y="9788797"/>
                <a:ext cx="368891" cy="265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solidFill>
                      <a:schemeClr val="bg1">
                        <a:lumMod val="85000"/>
                      </a:schemeClr>
                    </a:solidFill>
                  </a:rPr>
                  <a:t>29</a:t>
                </a:r>
                <a:endParaRPr lang="en-US" sz="1000" b="1">
                  <a:solidFill>
                    <a:schemeClr val="bg1">
                      <a:lumMod val="85000"/>
                    </a:schemeClr>
                  </a:solidFill>
                </a:endParaRPr>
              </a:p>
            </xdr:txBody>
          </xdr:sp>
        </xdr:grpSp>
        <xdr:grpSp>
          <xdr:nvGrpSpPr>
            <xdr:cNvPr id="917" name="Group 916">
              <a:extLst>
                <a:ext uri="{FF2B5EF4-FFF2-40B4-BE49-F238E27FC236}">
                  <a16:creationId xmlns:a16="http://schemas.microsoft.com/office/drawing/2014/main" id="{16176126-5059-44C1-94BC-B4CBB89AC453}"/>
                </a:ext>
              </a:extLst>
            </xdr:cNvPr>
            <xdr:cNvGrpSpPr/>
          </xdr:nvGrpSpPr>
          <xdr:grpSpPr>
            <a:xfrm>
              <a:off x="5198740" y="7421628"/>
              <a:ext cx="345671" cy="282246"/>
              <a:chOff x="-5524594" y="12989170"/>
              <a:chExt cx="363523" cy="288334"/>
            </a:xfrm>
          </xdr:grpSpPr>
          <xdr:sp macro="" textlink="">
            <xdr:nvSpPr>
              <xdr:cNvPr id="953" name="Heptagon 952">
                <a:extLst>
                  <a:ext uri="{FF2B5EF4-FFF2-40B4-BE49-F238E27FC236}">
                    <a16:creationId xmlns:a16="http://schemas.microsoft.com/office/drawing/2014/main" id="{073E3F6C-9A12-4BDB-BB00-8AB8C5E30CFC}"/>
                  </a:ext>
                </a:extLst>
              </xdr:cNvPr>
              <xdr:cNvSpPr/>
            </xdr:nvSpPr>
            <xdr:spPr>
              <a:xfrm>
                <a:off x="-5491821" y="13004218"/>
                <a:ext cx="256803" cy="252810"/>
              </a:xfrm>
              <a:prstGeom prst="heptagon">
                <a:avLst/>
              </a:prstGeom>
              <a:solidFill>
                <a:schemeClr val="accent4">
                  <a:lumMod val="60000"/>
                  <a:lumOff val="40000"/>
                </a:schemeClr>
              </a:solidFill>
              <a:ln w="28575">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54" name="TextBox 953">
                <a:extLst>
                  <a:ext uri="{FF2B5EF4-FFF2-40B4-BE49-F238E27FC236}">
                    <a16:creationId xmlns:a16="http://schemas.microsoft.com/office/drawing/2014/main" id="{D1736F54-93C3-46DD-9EA4-E4D2AEE857C1}"/>
                  </a:ext>
                </a:extLst>
              </xdr:cNvPr>
              <xdr:cNvSpPr txBox="1"/>
            </xdr:nvSpPr>
            <xdr:spPr>
              <a:xfrm>
                <a:off x="-5524594" y="12989170"/>
                <a:ext cx="363523" cy="288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41</a:t>
                </a:r>
                <a:endParaRPr lang="en-US" sz="1100" b="1"/>
              </a:p>
            </xdr:txBody>
          </xdr:sp>
        </xdr:grpSp>
        <xdr:sp macro="" textlink="">
          <xdr:nvSpPr>
            <xdr:cNvPr id="918" name="TextBox 131">
              <a:extLst>
                <a:ext uri="{FF2B5EF4-FFF2-40B4-BE49-F238E27FC236}">
                  <a16:creationId xmlns:a16="http://schemas.microsoft.com/office/drawing/2014/main" id="{D33FD35C-BC56-424F-AA9F-524DB5220FA3}"/>
                </a:ext>
              </a:extLst>
            </xdr:cNvPr>
            <xdr:cNvSpPr txBox="1"/>
          </xdr:nvSpPr>
          <xdr:spPr>
            <a:xfrm>
              <a:off x="5440213" y="7436954"/>
              <a:ext cx="5877806" cy="30327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kas potenciāli varētu tikt  iesaistīti mājsaim-niecības BA pārstrādē</a:t>
              </a:r>
            </a:p>
          </xdr:txBody>
        </xdr:sp>
        <xdr:grpSp>
          <xdr:nvGrpSpPr>
            <xdr:cNvPr id="919" name="Group 918">
              <a:extLst>
                <a:ext uri="{FF2B5EF4-FFF2-40B4-BE49-F238E27FC236}">
                  <a16:creationId xmlns:a16="http://schemas.microsoft.com/office/drawing/2014/main" id="{DA883CF4-2464-4ACE-ACB6-5FE9EE6FE12E}"/>
                </a:ext>
              </a:extLst>
            </xdr:cNvPr>
            <xdr:cNvGrpSpPr/>
          </xdr:nvGrpSpPr>
          <xdr:grpSpPr>
            <a:xfrm>
              <a:off x="5318410" y="5766593"/>
              <a:ext cx="408248" cy="259022"/>
              <a:chOff x="5739927" y="9785178"/>
              <a:chExt cx="452055" cy="283436"/>
            </a:xfrm>
          </xdr:grpSpPr>
          <xdr:sp macro="" textlink="">
            <xdr:nvSpPr>
              <xdr:cNvPr id="951" name="Heptagon 950">
                <a:extLst>
                  <a:ext uri="{FF2B5EF4-FFF2-40B4-BE49-F238E27FC236}">
                    <a16:creationId xmlns:a16="http://schemas.microsoft.com/office/drawing/2014/main" id="{F095606E-DED4-4527-A552-C2A2B9D25A50}"/>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52" name="TextBox 951">
                <a:extLst>
                  <a:ext uri="{FF2B5EF4-FFF2-40B4-BE49-F238E27FC236}">
                    <a16:creationId xmlns:a16="http://schemas.microsoft.com/office/drawing/2014/main" id="{8A203C8D-CD8B-4EA9-8052-B55A439D076D}"/>
                  </a:ext>
                </a:extLst>
              </xdr:cNvPr>
              <xdr:cNvSpPr txBox="1"/>
            </xdr:nvSpPr>
            <xdr:spPr>
              <a:xfrm>
                <a:off x="5739927" y="9785604"/>
                <a:ext cx="452055" cy="283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32</a:t>
                </a:r>
                <a:endParaRPr lang="en-US" sz="1000" b="1"/>
              </a:p>
            </xdr:txBody>
          </xdr:sp>
        </xdr:grpSp>
        <xdr:grpSp>
          <xdr:nvGrpSpPr>
            <xdr:cNvPr id="920" name="Group 919">
              <a:extLst>
                <a:ext uri="{FF2B5EF4-FFF2-40B4-BE49-F238E27FC236}">
                  <a16:creationId xmlns:a16="http://schemas.microsoft.com/office/drawing/2014/main" id="{FC46BB50-A44E-497A-9505-6A90120E5F33}"/>
                </a:ext>
              </a:extLst>
            </xdr:cNvPr>
            <xdr:cNvGrpSpPr/>
          </xdr:nvGrpSpPr>
          <xdr:grpSpPr>
            <a:xfrm>
              <a:off x="8427885" y="4814839"/>
              <a:ext cx="327060" cy="265790"/>
              <a:chOff x="5768591" y="9785178"/>
              <a:chExt cx="350732" cy="286465"/>
            </a:xfrm>
          </xdr:grpSpPr>
          <xdr:sp macro="" textlink="">
            <xdr:nvSpPr>
              <xdr:cNvPr id="949" name="Heptagon 948">
                <a:extLst>
                  <a:ext uri="{FF2B5EF4-FFF2-40B4-BE49-F238E27FC236}">
                    <a16:creationId xmlns:a16="http://schemas.microsoft.com/office/drawing/2014/main" id="{500CFDAB-AA0A-4F0F-849D-FB7FB142F0C8}"/>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50" name="TextBox 949">
                <a:extLst>
                  <a:ext uri="{FF2B5EF4-FFF2-40B4-BE49-F238E27FC236}">
                    <a16:creationId xmlns:a16="http://schemas.microsoft.com/office/drawing/2014/main" id="{587B07B1-68C2-4FB4-8A13-57B57E40E2A7}"/>
                  </a:ext>
                </a:extLst>
              </xdr:cNvPr>
              <xdr:cNvSpPr txBox="1"/>
            </xdr:nvSpPr>
            <xdr:spPr>
              <a:xfrm>
                <a:off x="5768591" y="9785604"/>
                <a:ext cx="350732" cy="286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4</a:t>
                </a:r>
                <a:endParaRPr lang="en-US" sz="1000" b="1"/>
              </a:p>
            </xdr:txBody>
          </xdr:sp>
        </xdr:grpSp>
        <xdr:grpSp>
          <xdr:nvGrpSpPr>
            <xdr:cNvPr id="921" name="Group 920">
              <a:extLst>
                <a:ext uri="{FF2B5EF4-FFF2-40B4-BE49-F238E27FC236}">
                  <a16:creationId xmlns:a16="http://schemas.microsoft.com/office/drawing/2014/main" id="{E29E4389-0C2E-46A1-BF8D-691CAF7A2D22}"/>
                </a:ext>
              </a:extLst>
            </xdr:cNvPr>
            <xdr:cNvGrpSpPr/>
          </xdr:nvGrpSpPr>
          <xdr:grpSpPr>
            <a:xfrm>
              <a:off x="9946750" y="4813733"/>
              <a:ext cx="338388" cy="243660"/>
              <a:chOff x="5739927" y="9785178"/>
              <a:chExt cx="359759" cy="270157"/>
            </a:xfrm>
          </xdr:grpSpPr>
          <xdr:sp macro="" textlink="">
            <xdr:nvSpPr>
              <xdr:cNvPr id="947" name="Heptagon 946">
                <a:extLst>
                  <a:ext uri="{FF2B5EF4-FFF2-40B4-BE49-F238E27FC236}">
                    <a16:creationId xmlns:a16="http://schemas.microsoft.com/office/drawing/2014/main" id="{D93A462C-64E1-45DB-8B0D-8EDBE8B1AFB5}"/>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48" name="TextBox 947">
                <a:extLst>
                  <a:ext uri="{FF2B5EF4-FFF2-40B4-BE49-F238E27FC236}">
                    <a16:creationId xmlns:a16="http://schemas.microsoft.com/office/drawing/2014/main" id="{01BA2A5C-0BB9-480D-8335-6289286A47B2}"/>
                  </a:ext>
                </a:extLst>
              </xdr:cNvPr>
              <xdr:cNvSpPr txBox="1"/>
            </xdr:nvSpPr>
            <xdr:spPr>
              <a:xfrm>
                <a:off x="5739927" y="9785604"/>
                <a:ext cx="359759" cy="269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22</a:t>
                </a:r>
                <a:endParaRPr lang="en-US" sz="1000" b="1"/>
              </a:p>
            </xdr:txBody>
          </xdr:sp>
        </xdr:grpSp>
        <xdr:grpSp>
          <xdr:nvGrpSpPr>
            <xdr:cNvPr id="922" name="Group 921">
              <a:extLst>
                <a:ext uri="{FF2B5EF4-FFF2-40B4-BE49-F238E27FC236}">
                  <a16:creationId xmlns:a16="http://schemas.microsoft.com/office/drawing/2014/main" id="{1526934D-EE93-47D4-A552-55D9099E962C}"/>
                </a:ext>
              </a:extLst>
            </xdr:cNvPr>
            <xdr:cNvGrpSpPr/>
          </xdr:nvGrpSpPr>
          <xdr:grpSpPr>
            <a:xfrm>
              <a:off x="9366945" y="4725344"/>
              <a:ext cx="348624" cy="243531"/>
              <a:chOff x="5739927" y="9785178"/>
              <a:chExt cx="359759" cy="275933"/>
            </a:xfrm>
          </xdr:grpSpPr>
          <xdr:sp macro="" textlink="">
            <xdr:nvSpPr>
              <xdr:cNvPr id="945" name="Heptagon 944">
                <a:extLst>
                  <a:ext uri="{FF2B5EF4-FFF2-40B4-BE49-F238E27FC236}">
                    <a16:creationId xmlns:a16="http://schemas.microsoft.com/office/drawing/2014/main" id="{F033716D-3F58-40CD-9EF7-C558A8B27294}"/>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46" name="TextBox 945">
                <a:extLst>
                  <a:ext uri="{FF2B5EF4-FFF2-40B4-BE49-F238E27FC236}">
                    <a16:creationId xmlns:a16="http://schemas.microsoft.com/office/drawing/2014/main" id="{2D5903F1-3DB8-4CA8-BCE5-723616E0A301}"/>
                  </a:ext>
                </a:extLst>
              </xdr:cNvPr>
              <xdr:cNvSpPr txBox="1"/>
            </xdr:nvSpPr>
            <xdr:spPr>
              <a:xfrm>
                <a:off x="5739927" y="9785604"/>
                <a:ext cx="359759" cy="275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40</a:t>
                </a:r>
                <a:endParaRPr lang="en-US" sz="1000" b="1"/>
              </a:p>
            </xdr:txBody>
          </xdr:sp>
        </xdr:grpSp>
        <xdr:grpSp>
          <xdr:nvGrpSpPr>
            <xdr:cNvPr id="923" name="Group 922">
              <a:extLst>
                <a:ext uri="{FF2B5EF4-FFF2-40B4-BE49-F238E27FC236}">
                  <a16:creationId xmlns:a16="http://schemas.microsoft.com/office/drawing/2014/main" id="{05167DB1-5ACC-4904-BF49-3E39DE5C930E}"/>
                </a:ext>
              </a:extLst>
            </xdr:cNvPr>
            <xdr:cNvGrpSpPr/>
          </xdr:nvGrpSpPr>
          <xdr:grpSpPr>
            <a:xfrm>
              <a:off x="11094111" y="5347371"/>
              <a:ext cx="343507" cy="249318"/>
              <a:chOff x="5739927" y="9785178"/>
              <a:chExt cx="359759" cy="274375"/>
            </a:xfrm>
          </xdr:grpSpPr>
          <xdr:sp macro="" textlink="">
            <xdr:nvSpPr>
              <xdr:cNvPr id="943" name="Heptagon 942">
                <a:extLst>
                  <a:ext uri="{FF2B5EF4-FFF2-40B4-BE49-F238E27FC236}">
                    <a16:creationId xmlns:a16="http://schemas.microsoft.com/office/drawing/2014/main" id="{495678E5-7E96-4DA7-A632-F53C67B92881}"/>
                  </a:ext>
                </a:extLst>
              </xdr:cNvPr>
              <xdr:cNvSpPr/>
            </xdr:nvSpPr>
            <xdr:spPr>
              <a:xfrm>
                <a:off x="5773066" y="9785178"/>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44" name="TextBox 943">
                <a:extLst>
                  <a:ext uri="{FF2B5EF4-FFF2-40B4-BE49-F238E27FC236}">
                    <a16:creationId xmlns:a16="http://schemas.microsoft.com/office/drawing/2014/main" id="{EC1B3427-E1F6-44F9-AE06-45CC07E3916C}"/>
                  </a:ext>
                </a:extLst>
              </xdr:cNvPr>
              <xdr:cNvSpPr txBox="1"/>
            </xdr:nvSpPr>
            <xdr:spPr>
              <a:xfrm>
                <a:off x="5739927" y="9785604"/>
                <a:ext cx="359759" cy="273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000" b="1"/>
                  <a:t>41</a:t>
                </a:r>
                <a:endParaRPr lang="en-US" sz="1000" b="1"/>
              </a:p>
            </xdr:txBody>
          </xdr:sp>
        </xdr:grpSp>
        <xdr:grpSp>
          <xdr:nvGrpSpPr>
            <xdr:cNvPr id="924" name="Group 923">
              <a:extLst>
                <a:ext uri="{FF2B5EF4-FFF2-40B4-BE49-F238E27FC236}">
                  <a16:creationId xmlns:a16="http://schemas.microsoft.com/office/drawing/2014/main" id="{63CD37CE-B27E-4170-9241-78ECBD4F8878}"/>
                </a:ext>
              </a:extLst>
            </xdr:cNvPr>
            <xdr:cNvGrpSpPr/>
          </xdr:nvGrpSpPr>
          <xdr:grpSpPr>
            <a:xfrm>
              <a:off x="5197229" y="7129680"/>
              <a:ext cx="327953" cy="272271"/>
              <a:chOff x="-5764700" y="13735497"/>
              <a:chExt cx="359759" cy="294247"/>
            </a:xfrm>
          </xdr:grpSpPr>
          <xdr:sp macro="" textlink="">
            <xdr:nvSpPr>
              <xdr:cNvPr id="941" name="Heptagon 940">
                <a:extLst>
                  <a:ext uri="{FF2B5EF4-FFF2-40B4-BE49-F238E27FC236}">
                    <a16:creationId xmlns:a16="http://schemas.microsoft.com/office/drawing/2014/main" id="{BBB47706-176C-4215-8C9F-1884FBB5CB31}"/>
                  </a:ext>
                </a:extLst>
              </xdr:cNvPr>
              <xdr:cNvSpPr/>
            </xdr:nvSpPr>
            <xdr:spPr>
              <a:xfrm>
                <a:off x="-5716655" y="13750206"/>
                <a:ext cx="256803" cy="252810"/>
              </a:xfrm>
              <a:prstGeom prst="heptagon">
                <a:avLst/>
              </a:prstGeom>
              <a:solidFill>
                <a:srgbClr val="92D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42" name="TextBox 941">
                <a:extLst>
                  <a:ext uri="{FF2B5EF4-FFF2-40B4-BE49-F238E27FC236}">
                    <a16:creationId xmlns:a16="http://schemas.microsoft.com/office/drawing/2014/main" id="{E10AF319-DC94-4BC4-8A37-EB9EB62FC077}"/>
                  </a:ext>
                </a:extLst>
              </xdr:cNvPr>
              <xdr:cNvSpPr txBox="1"/>
            </xdr:nvSpPr>
            <xdr:spPr>
              <a:xfrm>
                <a:off x="-5764700" y="13735497"/>
                <a:ext cx="359759" cy="294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31</a:t>
                </a:r>
                <a:endParaRPr lang="en-US" sz="1000" b="1"/>
              </a:p>
            </xdr:txBody>
          </xdr:sp>
        </xdr:grpSp>
        <xdr:grpSp>
          <xdr:nvGrpSpPr>
            <xdr:cNvPr id="925" name="Group 924">
              <a:extLst>
                <a:ext uri="{FF2B5EF4-FFF2-40B4-BE49-F238E27FC236}">
                  <a16:creationId xmlns:a16="http://schemas.microsoft.com/office/drawing/2014/main" id="{525DD590-15FE-4B6B-B1A3-43A55BA64CA2}"/>
                </a:ext>
              </a:extLst>
            </xdr:cNvPr>
            <xdr:cNvGrpSpPr/>
          </xdr:nvGrpSpPr>
          <xdr:grpSpPr>
            <a:xfrm>
              <a:off x="5199874" y="7737439"/>
              <a:ext cx="345672" cy="250704"/>
              <a:chOff x="-5518761" y="12495366"/>
              <a:chExt cx="363524" cy="290051"/>
            </a:xfrm>
          </xdr:grpSpPr>
          <xdr:sp macro="" textlink="">
            <xdr:nvSpPr>
              <xdr:cNvPr id="939" name="Heptagon 938">
                <a:extLst>
                  <a:ext uri="{FF2B5EF4-FFF2-40B4-BE49-F238E27FC236}">
                    <a16:creationId xmlns:a16="http://schemas.microsoft.com/office/drawing/2014/main" id="{7208D8C6-8B74-4D21-8377-C3A04E7B8155}"/>
                  </a:ext>
                </a:extLst>
              </xdr:cNvPr>
              <xdr:cNvSpPr/>
            </xdr:nvSpPr>
            <xdr:spPr>
              <a:xfrm>
                <a:off x="-5481095" y="12530816"/>
                <a:ext cx="253710" cy="251305"/>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40" name="TextBox 939">
                <a:extLst>
                  <a:ext uri="{FF2B5EF4-FFF2-40B4-BE49-F238E27FC236}">
                    <a16:creationId xmlns:a16="http://schemas.microsoft.com/office/drawing/2014/main" id="{A0885FCE-181E-44D7-A3D2-E1FD242DF831}"/>
                  </a:ext>
                </a:extLst>
              </xdr:cNvPr>
              <xdr:cNvSpPr txBox="1"/>
            </xdr:nvSpPr>
            <xdr:spPr>
              <a:xfrm>
                <a:off x="-5518761" y="12495366"/>
                <a:ext cx="363524" cy="290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19</a:t>
                </a:r>
                <a:endParaRPr lang="en-US" sz="1100" b="1"/>
              </a:p>
            </xdr:txBody>
          </xdr:sp>
        </xdr:grpSp>
        <xdr:sp macro="" textlink="">
          <xdr:nvSpPr>
            <xdr:cNvPr id="926" name="TextBox 131">
              <a:extLst>
                <a:ext uri="{FF2B5EF4-FFF2-40B4-BE49-F238E27FC236}">
                  <a16:creationId xmlns:a16="http://schemas.microsoft.com/office/drawing/2014/main" id="{BD40F7FC-59DD-49E2-8DAD-292BEA4B81B8}"/>
                </a:ext>
              </a:extLst>
            </xdr:cNvPr>
            <xdr:cNvSpPr txBox="1"/>
          </xdr:nvSpPr>
          <xdr:spPr>
            <a:xfrm>
              <a:off x="5450877" y="7771881"/>
              <a:ext cx="5816568" cy="282049"/>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kas mājsaimniecības BA pārstrādē</a:t>
              </a:r>
              <a:r>
                <a:rPr lang="lv-LV" sz="1100" baseline="0">
                  <a:solidFill>
                    <a:schemeClr val="tx1">
                      <a:lumMod val="75000"/>
                      <a:lumOff val="25000"/>
                    </a:schemeClr>
                  </a:solidFill>
                </a:rPr>
                <a:t>, visticamāk, neiesaistīsies</a:t>
              </a:r>
              <a:endParaRPr lang="lv-LV" sz="1100">
                <a:solidFill>
                  <a:schemeClr val="tx1">
                    <a:lumMod val="75000"/>
                    <a:lumOff val="25000"/>
                  </a:schemeClr>
                </a:solidFill>
              </a:endParaRPr>
            </a:p>
          </xdr:txBody>
        </xdr:sp>
        <xdr:grpSp>
          <xdr:nvGrpSpPr>
            <xdr:cNvPr id="927" name="Group 926">
              <a:extLst>
                <a:ext uri="{FF2B5EF4-FFF2-40B4-BE49-F238E27FC236}">
                  <a16:creationId xmlns:a16="http://schemas.microsoft.com/office/drawing/2014/main" id="{32106CDA-9741-4E09-9362-E25D15D7C494}"/>
                </a:ext>
              </a:extLst>
            </xdr:cNvPr>
            <xdr:cNvGrpSpPr/>
          </xdr:nvGrpSpPr>
          <xdr:grpSpPr>
            <a:xfrm>
              <a:off x="12248137" y="5056824"/>
              <a:ext cx="326028" cy="260309"/>
              <a:chOff x="5777443" y="9765196"/>
              <a:chExt cx="324571" cy="288845"/>
            </a:xfrm>
          </xdr:grpSpPr>
          <xdr:sp macro="" textlink="">
            <xdr:nvSpPr>
              <xdr:cNvPr id="937" name="Heptagon 936">
                <a:extLst>
                  <a:ext uri="{FF2B5EF4-FFF2-40B4-BE49-F238E27FC236}">
                    <a16:creationId xmlns:a16="http://schemas.microsoft.com/office/drawing/2014/main" id="{5FB71C66-D727-492E-850F-E12B8A4C9B61}"/>
                  </a:ext>
                </a:extLst>
              </xdr:cNvPr>
              <xdr:cNvSpPr/>
            </xdr:nvSpPr>
            <xdr:spPr>
              <a:xfrm>
                <a:off x="5783853" y="9785178"/>
                <a:ext cx="246015" cy="262293"/>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38" name="TextBox 937">
                <a:extLst>
                  <a:ext uri="{FF2B5EF4-FFF2-40B4-BE49-F238E27FC236}">
                    <a16:creationId xmlns:a16="http://schemas.microsoft.com/office/drawing/2014/main" id="{4700739B-34A3-4DCA-93DC-3CEDAC2B3B43}"/>
                  </a:ext>
                </a:extLst>
              </xdr:cNvPr>
              <xdr:cNvSpPr txBox="1"/>
            </xdr:nvSpPr>
            <xdr:spPr>
              <a:xfrm>
                <a:off x="5777443" y="9765196"/>
                <a:ext cx="324571" cy="28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8</a:t>
                </a:r>
                <a:endParaRPr lang="en-US" sz="1100" b="1"/>
              </a:p>
            </xdr:txBody>
          </xdr:sp>
        </xdr:grpSp>
        <xdr:grpSp>
          <xdr:nvGrpSpPr>
            <xdr:cNvPr id="928" name="Group 927">
              <a:extLst>
                <a:ext uri="{FF2B5EF4-FFF2-40B4-BE49-F238E27FC236}">
                  <a16:creationId xmlns:a16="http://schemas.microsoft.com/office/drawing/2014/main" id="{CC705906-C7F2-468D-9FA9-5C2A10D82BBC}"/>
                </a:ext>
              </a:extLst>
            </xdr:cNvPr>
            <xdr:cNvGrpSpPr/>
          </xdr:nvGrpSpPr>
          <xdr:grpSpPr>
            <a:xfrm>
              <a:off x="5200263" y="8045669"/>
              <a:ext cx="345885" cy="260053"/>
              <a:chOff x="-5548731" y="11634205"/>
              <a:chExt cx="363755" cy="276119"/>
            </a:xfrm>
          </xdr:grpSpPr>
          <xdr:sp macro="" textlink="">
            <xdr:nvSpPr>
              <xdr:cNvPr id="935" name="Heptagon 934">
                <a:extLst>
                  <a:ext uri="{FF2B5EF4-FFF2-40B4-BE49-F238E27FC236}">
                    <a16:creationId xmlns:a16="http://schemas.microsoft.com/office/drawing/2014/main" id="{3D05822D-B12C-4F11-A0B0-E89D199A6024}"/>
                  </a:ext>
                </a:extLst>
              </xdr:cNvPr>
              <xdr:cNvSpPr/>
            </xdr:nvSpPr>
            <xdr:spPr>
              <a:xfrm>
                <a:off x="-5513458" y="11635937"/>
                <a:ext cx="256803" cy="252810"/>
              </a:xfrm>
              <a:prstGeom prst="heptagon">
                <a:avLst/>
              </a:prstGeom>
              <a:solidFill>
                <a:schemeClr val="bg1">
                  <a:lumMod val="8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36" name="TextBox 935">
                <a:extLst>
                  <a:ext uri="{FF2B5EF4-FFF2-40B4-BE49-F238E27FC236}">
                    <a16:creationId xmlns:a16="http://schemas.microsoft.com/office/drawing/2014/main" id="{145114F5-1235-45A3-9D89-743152D0B79B}"/>
                  </a:ext>
                </a:extLst>
              </xdr:cNvPr>
              <xdr:cNvSpPr txBox="1"/>
            </xdr:nvSpPr>
            <xdr:spPr>
              <a:xfrm>
                <a:off x="-5548731" y="11634205"/>
                <a:ext cx="363755" cy="276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lv-LV" sz="1100" b="1"/>
                  <a:t>23</a:t>
                </a:r>
                <a:endParaRPr lang="en-US" sz="1100" b="1"/>
              </a:p>
            </xdr:txBody>
          </xdr:sp>
        </xdr:grpSp>
        <xdr:sp macro="" textlink="">
          <xdr:nvSpPr>
            <xdr:cNvPr id="929" name="TextBox 131">
              <a:extLst>
                <a:ext uri="{FF2B5EF4-FFF2-40B4-BE49-F238E27FC236}">
                  <a16:creationId xmlns:a16="http://schemas.microsoft.com/office/drawing/2014/main" id="{EE0A428F-3940-44D3-864B-8A4E73768093}"/>
                </a:ext>
              </a:extLst>
            </xdr:cNvPr>
            <xdr:cNvSpPr txBox="1"/>
          </xdr:nvSpPr>
          <xdr:spPr>
            <a:xfrm>
              <a:off x="5448626" y="8064102"/>
              <a:ext cx="4521597" cy="257483"/>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par kuru</a:t>
              </a:r>
              <a:r>
                <a:rPr lang="lv-LV" sz="1100" baseline="0">
                  <a:solidFill>
                    <a:schemeClr val="tx1">
                      <a:lumMod val="75000"/>
                      <a:lumOff val="25000"/>
                    </a:schemeClr>
                  </a:solidFill>
                </a:rPr>
                <a:t> darbību nav informācijas</a:t>
              </a:r>
              <a:endParaRPr lang="lv-LV" sz="1100">
                <a:solidFill>
                  <a:schemeClr val="tx1">
                    <a:lumMod val="75000"/>
                    <a:lumOff val="25000"/>
                  </a:schemeClr>
                </a:solidFill>
              </a:endParaRPr>
            </a:p>
          </xdr:txBody>
        </xdr:sp>
        <xdr:sp macro="" textlink="">
          <xdr:nvSpPr>
            <xdr:cNvPr id="930" name="Heptagon 929">
              <a:extLst>
                <a:ext uri="{FF2B5EF4-FFF2-40B4-BE49-F238E27FC236}">
                  <a16:creationId xmlns:a16="http://schemas.microsoft.com/office/drawing/2014/main" id="{E7F477AA-437E-4E00-BBAB-E83C835A9910}"/>
                </a:ext>
              </a:extLst>
            </xdr:cNvPr>
            <xdr:cNvSpPr/>
          </xdr:nvSpPr>
          <xdr:spPr>
            <a:xfrm>
              <a:off x="8966833" y="6042524"/>
              <a:ext cx="247220" cy="232446"/>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31" name="TextBox 930">
              <a:extLst>
                <a:ext uri="{FF2B5EF4-FFF2-40B4-BE49-F238E27FC236}">
                  <a16:creationId xmlns:a16="http://schemas.microsoft.com/office/drawing/2014/main" id="{8DDE7BAA-1CC9-48D4-A1F0-56675795FBDE}"/>
                </a:ext>
              </a:extLst>
            </xdr:cNvPr>
            <xdr:cNvSpPr txBox="1"/>
          </xdr:nvSpPr>
          <xdr:spPr>
            <a:xfrm>
              <a:off x="8955370" y="6050465"/>
              <a:ext cx="396663" cy="2474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t>27</a:t>
              </a:r>
              <a:endParaRPr lang="en-US" sz="1100" b="1"/>
            </a:p>
          </xdr:txBody>
        </xdr:sp>
        <xdr:sp macro="" textlink="">
          <xdr:nvSpPr>
            <xdr:cNvPr id="932" name="TextBox 131">
              <a:extLst>
                <a:ext uri="{FF2B5EF4-FFF2-40B4-BE49-F238E27FC236}">
                  <a16:creationId xmlns:a16="http://schemas.microsoft.com/office/drawing/2014/main" id="{93B62903-B573-4F0F-B4FB-4DD7213D3285}"/>
                </a:ext>
              </a:extLst>
            </xdr:cNvPr>
            <xdr:cNvSpPr txBox="1"/>
          </xdr:nvSpPr>
          <xdr:spPr>
            <a:xfrm>
              <a:off x="5447668" y="8333079"/>
              <a:ext cx="5984407" cy="308015"/>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Biogāzes ražošanas uzņēmumi, kuru darbība</a:t>
              </a:r>
              <a:r>
                <a:rPr lang="lv-LV" sz="1100" baseline="0">
                  <a:solidFill>
                    <a:schemeClr val="tx1">
                      <a:lumMod val="75000"/>
                      <a:lumOff val="25000"/>
                    </a:schemeClr>
                  </a:solidFill>
                </a:rPr>
                <a:t> pārtraukta vai kuri ir likvidēti</a:t>
              </a:r>
              <a:endParaRPr lang="lv-LV" sz="1100">
                <a:solidFill>
                  <a:schemeClr val="tx1">
                    <a:lumMod val="75000"/>
                    <a:lumOff val="25000"/>
                  </a:schemeClr>
                </a:solidFill>
              </a:endParaRPr>
            </a:p>
          </xdr:txBody>
        </xdr:sp>
        <xdr:sp macro="" textlink="">
          <xdr:nvSpPr>
            <xdr:cNvPr id="933" name="Heptagon 932">
              <a:extLst>
                <a:ext uri="{FF2B5EF4-FFF2-40B4-BE49-F238E27FC236}">
                  <a16:creationId xmlns:a16="http://schemas.microsoft.com/office/drawing/2014/main" id="{CA337729-D947-429C-9713-DF0D3162E1A7}"/>
                </a:ext>
              </a:extLst>
            </xdr:cNvPr>
            <xdr:cNvSpPr/>
          </xdr:nvSpPr>
          <xdr:spPr>
            <a:xfrm>
              <a:off x="5250175" y="8342131"/>
              <a:ext cx="246333" cy="243411"/>
            </a:xfrm>
            <a:prstGeom prst="heptagon">
              <a:avLst/>
            </a:prstGeom>
            <a:solidFill>
              <a:schemeClr val="bg2">
                <a:lumMod val="2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934" name="TextBox 933">
              <a:extLst>
                <a:ext uri="{FF2B5EF4-FFF2-40B4-BE49-F238E27FC236}">
                  <a16:creationId xmlns:a16="http://schemas.microsoft.com/office/drawing/2014/main" id="{8F6C953E-11B8-4027-8464-A706D5380A89}"/>
                </a:ext>
              </a:extLst>
            </xdr:cNvPr>
            <xdr:cNvSpPr txBox="1"/>
          </xdr:nvSpPr>
          <xdr:spPr>
            <a:xfrm>
              <a:off x="5216975" y="8332607"/>
              <a:ext cx="341939" cy="288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solidFill>
                    <a:schemeClr val="bg1">
                      <a:lumMod val="85000"/>
                    </a:schemeClr>
                  </a:solidFill>
                </a:rPr>
                <a:t>29</a:t>
              </a:r>
              <a:endParaRPr lang="en-US" sz="1100" b="1">
                <a:solidFill>
                  <a:schemeClr val="bg1">
                    <a:lumMod val="85000"/>
                  </a:schemeClr>
                </a:solidFill>
              </a:endParaRPr>
            </a:p>
          </xdr:txBody>
        </xdr:sp>
      </xdr:grpSp>
      <xdr:sp macro="" textlink="">
        <xdr:nvSpPr>
          <xdr:cNvPr id="876" name="Heptagon 875">
            <a:extLst>
              <a:ext uri="{FF2B5EF4-FFF2-40B4-BE49-F238E27FC236}">
                <a16:creationId xmlns:a16="http://schemas.microsoft.com/office/drawing/2014/main" id="{01BBF6FB-CD83-4D94-AAFE-2FB5BDC2A9C6}"/>
              </a:ext>
            </a:extLst>
          </xdr:cNvPr>
          <xdr:cNvSpPr/>
        </xdr:nvSpPr>
        <xdr:spPr>
          <a:xfrm>
            <a:off x="8805571" y="6112465"/>
            <a:ext cx="246160" cy="243216"/>
          </a:xfrm>
          <a:prstGeom prst="heptagon">
            <a:avLst/>
          </a:prstGeom>
          <a:solidFill>
            <a:srgbClr val="FFA3A3"/>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a:solidFill>
                <a:sysClr val="windowText" lastClr="000000"/>
              </a:solidFill>
            </a:endParaRPr>
          </a:p>
        </xdr:txBody>
      </xdr:sp>
      <xdr:sp macro="" textlink="">
        <xdr:nvSpPr>
          <xdr:cNvPr id="877" name="TextBox 876">
            <a:extLst>
              <a:ext uri="{FF2B5EF4-FFF2-40B4-BE49-F238E27FC236}">
                <a16:creationId xmlns:a16="http://schemas.microsoft.com/office/drawing/2014/main" id="{B7A06398-EB22-4AB1-802F-B4B370982157}"/>
              </a:ext>
            </a:extLst>
          </xdr:cNvPr>
          <xdr:cNvSpPr txBox="1"/>
        </xdr:nvSpPr>
        <xdr:spPr>
          <a:xfrm>
            <a:off x="8765566" y="6112465"/>
            <a:ext cx="402582" cy="2472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v-LV" sz="1100" b="1"/>
              <a:t>14</a:t>
            </a:r>
            <a:endParaRPr lang="en-US" sz="1100" b="1"/>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Elīna Dāce" id="{7A95DF56-A0B3-413C-91A2-1A47CFD5C6AD}" userId="Elīna Dāc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N14" dT="2021-12-13T08:31:08.36" personId="{7A95DF56-A0B3-413C-91A2-1A47CFD5C6AD}" id="{6538AD82-07BC-4E5B-9FF3-57E0AA383670}">
    <text>Atļauja apturēta daļā saistībā ar finanšu nodrošinājuma neesamību</text>
  </threadedComment>
  <threadedComment ref="AH28" dT="2021-12-17T13:50:22.48" personId="{7A95DF56-A0B3-413C-91A2-1A47CFD5C6AD}" id="{CB5E10BF-88DF-4635-AAF8-E08E0AF4DA23}">
    <text>visticamāk, domāta uzstādītā</text>
  </threadedComment>
  <threadedComment ref="AJ28" dT="2021-12-17T13:50:38.34" personId="{7A95DF56-A0B3-413C-91A2-1A47CFD5C6AD}" id="{536E0DFA-D21F-4145-9916-CE2EB436A6DD}">
    <text>Atļaujā nav norādīts</text>
  </threadedComment>
  <threadedComment ref="BN38" dT="2021-12-13T08:31:19.42" personId="{7A95DF56-A0B3-413C-91A2-1A47CFD5C6AD}" id="{3D7E737D-C82B-4E2E-A7AE-20CF94BA8560}">
    <text>Atļauja apturēta daļā saistībā ar finanšu nodrošinājuma neesamību</text>
  </threadedComment>
  <threadedComment ref="AS52" dT="2021-12-22T22:33:45.96" personId="{7A95DF56-A0B3-413C-91A2-1A47CFD5C6AD}" id="{6F03BD09-08A3-4813-A8D9-6D7C2D071AB1}">
    <text>Atļaujā nav norādīts</text>
  </threadedComment>
  <threadedComment ref="A57" dT="2021-12-14T16:12:07.69" personId="{7A95DF56-A0B3-413C-91A2-1A47CFD5C6AD}" id="{D137BEF3-4D44-4181-BA6F-8D3665FE2709}">
    <text>Arī SIA "MS bio"</text>
  </threadedComment>
  <threadedComment ref="BN88" dT="2021-12-13T08:31:32.33" personId="{7A95DF56-A0B3-413C-91A2-1A47CFD5C6AD}" id="{B8D39E49-F40D-4C9A-85B2-D6F2264C07E2}">
    <text>Atļauja apturēta daļā saistībā ar finanšu nodrošinājuma neesamību</text>
  </threadedComment>
</ThreadedComments>
</file>

<file path=xl/threadedComments/threadedComment2.xml><?xml version="1.0" encoding="utf-8"?>
<ThreadedComments xmlns="http://schemas.microsoft.com/office/spreadsheetml/2018/threadedcomments" xmlns:x="http://schemas.openxmlformats.org/spreadsheetml/2006/main">
  <threadedComment ref="H5" dT="2021-12-06T08:47:45.58" personId="{7A95DF56-A0B3-413C-91A2-1A47CFD5C6AD}" id="{5DC55D1F-ED59-4F2B-89E0-9A7F3CB59313}">
    <text>Atļauts kompostēt bioloģiski noārdāmos organiskos atkritumus līdz 20 731 t/gadā</text>
  </threadedComment>
  <threadedComment ref="H8" dT="2021-12-06T08:51:45.02" personId="{7A95DF56-A0B3-413C-91A2-1A47CFD5C6AD}" id="{B1A5AA13-9FC5-4E08-9429-AE15671403C8}">
    <text>Šobrīd kompostēšanas laukums netiek izmantots, jo BNA tiek ievietoti reģenerācijai bioreaktorā, tādējādi ražojot biogāzi.</text>
  </threadedComment>
  <threadedComment ref="H9" dT="2021-12-06T08:51:22.84" personId="{7A95DF56-A0B3-413C-91A2-1A47CFD5C6AD}" id="{30F3CBB8-754C-4033-861C-6AB7761DFD5B}">
    <text>Tā kā BNA tiek nogādāti reģenerācijai uz bioenerģijas šūnu, laukums pašreiz tiek izmantots kā būvniecības, ražošanas un tādu sadzīves atkritumu, ko nevar mehanizēti šķirot pagaidu uzglabāšanai un šķirošanai. Pēc BNA anaerobās fermentācijas iekārtu izveidošanas kompostēšanas laukums tiks integrēts BNA apsaimniekošanas tehnoloģiskajā procesā kā sagatavotā komposta pēcapstrādes un nobriedināšanas zona.</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1-12-06T07:54:29.22" personId="{7A95DF56-A0B3-413C-91A2-1A47CFD5C6AD}" id="{C7D94E5F-7458-44EF-B91C-7A4B59AB13F6}">
    <text>https://www.varam.gov.lv/lv/noteikumi-par-atkritumu-apsaimniekosanas-regioniem</text>
  </threadedComment>
  <threadedComment ref="AA31" dT="2021-12-14T16:12:07.69" personId="{7A95DF56-A0B3-413C-91A2-1A47CFD5C6AD}" id="{FF2E10D4-3548-4701-B86E-4D2F6EEB0A15}">
    <text>Arī SIA "MS bio"</text>
  </threadedComment>
</ThreadedComments>
</file>

<file path=xl/threadedComments/threadedComment4.xml><?xml version="1.0" encoding="utf-8"?>
<ThreadedComments xmlns="http://schemas.microsoft.com/office/spreadsheetml/2018/threadedcomments" xmlns:x="http://schemas.openxmlformats.org/spreadsheetml/2006/main">
  <threadedComment ref="C2" dT="2021-12-06T07:54:29.22" personId="{7A95DF56-A0B3-413C-91A2-1A47CFD5C6AD}" id="{C0B43F21-A612-43EA-B135-68EAD31A19F4}">
    <text>https://www.varam.gov.lv/lv/noteikumi-par-atkritumu-apsaimniekosanas-regioniem</text>
  </threadedComment>
  <threadedComment ref="AA31" dT="2021-12-14T16:12:07.69" personId="{7A95DF56-A0B3-413C-91A2-1A47CFD5C6AD}" id="{7F58DC07-90B3-4C1D-BA47-7E34AE413864}">
    <text>Arī SIA "MS bio"</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registri.vvd.gov.lv/filedownload?tabula=Document&amp;id=119419&amp;filename=Tervete_Terces_JE09IC0047_ferma_jRed_.pdf" TargetMode="External"/><Relationship Id="rId21" Type="http://schemas.openxmlformats.org/officeDocument/2006/relationships/hyperlink" Target="https://registri.vvd.gov.lv/templates/db_search/pub_maps_show.jsp?type=b&amp;permissionId=2982" TargetMode="External"/><Relationship Id="rId42" Type="http://schemas.openxmlformats.org/officeDocument/2006/relationships/hyperlink" Target="https://registri.vvd.gov.lv/filedownload?tabula=Document&amp;id=66104&amp;filename=JE16VL0017_BalticBreeders_DVS_24.03.2016.pdf" TargetMode="External"/><Relationship Id="rId63" Type="http://schemas.openxmlformats.org/officeDocument/2006/relationships/hyperlink" Target="https://registri.vvd.gov.lv/templates/db_search/pub_maps_show.jsp?type=b&amp;permissionId=3960" TargetMode="External"/><Relationship Id="rId84" Type="http://schemas.openxmlformats.org/officeDocument/2006/relationships/hyperlink" Target="https://registri.vvd.gov.lv/filedownload?tabula=Document&amp;id=57358&amp;filename=JE15VL0101_Lemums_ZEPgroz-VVD.pdf" TargetMode="External"/><Relationship Id="rId138" Type="http://schemas.openxmlformats.org/officeDocument/2006/relationships/hyperlink" Target="https://registri.vvd.gov.lv/templates/db_search/pub_maps_show.jsp?type=c&amp;permissionId=12730" TargetMode="External"/><Relationship Id="rId159" Type="http://schemas.openxmlformats.org/officeDocument/2006/relationships/hyperlink" Target="https://registri.vvd.gov.lv/filedownload?tabula=Document&amp;id=159477&amp;filename=191017093904_0001.pdf" TargetMode="External"/><Relationship Id="rId170" Type="http://schemas.openxmlformats.org/officeDocument/2006/relationships/hyperlink" Target="https://registri.vvd.gov.lv/templates/db_search/pub_maps_show.jsp?type=c&amp;permissionId=11294" TargetMode="External"/><Relationship Id="rId191" Type="http://schemas.openxmlformats.org/officeDocument/2006/relationships/printerSettings" Target="../printerSettings/printerSettings1.bin"/><Relationship Id="rId107" Type="http://schemas.openxmlformats.org/officeDocument/2006/relationships/hyperlink" Target="https://registri.vvd.gov.lv/templates/db_search/pub_maps_show.jsp?type=b&amp;permissionId=2805" TargetMode="External"/><Relationship Id="rId11" Type="http://schemas.openxmlformats.org/officeDocument/2006/relationships/hyperlink" Target="https://registri.vvd.gov.lv/filedownload?tabula=Document&amp;id=162148&amp;filename=JE13IB0009_AFTERVETE-BIOG.parsk_2019-VVD.pdf" TargetMode="External"/><Relationship Id="rId32" Type="http://schemas.openxmlformats.org/officeDocument/2006/relationships/hyperlink" Target="https://registri.vvd.gov.lv/templates/db_search/pub_maps_show.jsp?type=b&amp;permissionId=3081" TargetMode="External"/><Relationship Id="rId53" Type="http://schemas.openxmlformats.org/officeDocument/2006/relationships/hyperlink" Target="https://registri.vvd.gov.lv/filedownload?tabula=Document&amp;id=158466&amp;filename=JE10IB0022_VECAUCE-biog-parsk_2019-VVD.pdf" TargetMode="External"/><Relationship Id="rId74" Type="http://schemas.openxmlformats.org/officeDocument/2006/relationships/hyperlink" Target="https://registri.vvd.gov.lv/templates/db_search/pub_maps_show.jsp?type=b&amp;permissionId=3044" TargetMode="External"/><Relationship Id="rId128" Type="http://schemas.openxmlformats.org/officeDocument/2006/relationships/hyperlink" Target="https://registri.vvd.gov.lv/templates/db_search/pub_maps_show.jsp?type=c&amp;permissionId=3105" TargetMode="External"/><Relationship Id="rId149" Type="http://schemas.openxmlformats.org/officeDocument/2006/relationships/hyperlink" Target="https://registri.vvd.gov.lv/templates/db_search/pub_maps_show.jsp?type=c&amp;permissionId=12164" TargetMode="External"/><Relationship Id="rId5" Type="http://schemas.openxmlformats.org/officeDocument/2006/relationships/hyperlink" Target="https://registri.vvd.gov.lv/templates/db_search/pub_maps_show.jsp?type=b&amp;permissionId=1401" TargetMode="External"/><Relationship Id="rId95" Type="http://schemas.openxmlformats.org/officeDocument/2006/relationships/hyperlink" Target="https://registri.vvd.gov.lv/templates/db_search/pub_maps_show.jsp?type=b&amp;permissionId=1572" TargetMode="External"/><Relationship Id="rId160" Type="http://schemas.openxmlformats.org/officeDocument/2006/relationships/hyperlink" Target="https://registri.vvd.gov.lv/templates/db_search/pub_maps_show.jsp?type=c&amp;permissionId=11284" TargetMode="External"/><Relationship Id="rId181" Type="http://schemas.openxmlformats.org/officeDocument/2006/relationships/hyperlink" Target="https://registri.vvd.gov.lv/filedownload?tabula=Document&amp;id=121239&amp;filename=VA18AA0002.pdf" TargetMode="External"/><Relationship Id="rId22" Type="http://schemas.openxmlformats.org/officeDocument/2006/relationships/hyperlink" Target="https://registri.vvd.gov.lv/filedownload?tabula=Document&amp;id=7560&amp;filename=EcoZeta.Batlauja.pdf" TargetMode="External"/><Relationship Id="rId43" Type="http://schemas.openxmlformats.org/officeDocument/2006/relationships/hyperlink" Target="https://registri.vvd.gov.lv/filedownload?tabula=Document&amp;id=54908&amp;filename=JE15VL0100_BaltBreed_A_preciz_DVS.pdf" TargetMode="External"/><Relationship Id="rId64" Type="http://schemas.openxmlformats.org/officeDocument/2006/relationships/hyperlink" Target="https://registri.vvd.gov.lv/filedownload?tabula=Document&amp;id=169237&amp;filename=VI20VL0027.pdf" TargetMode="External"/><Relationship Id="rId118" Type="http://schemas.openxmlformats.org/officeDocument/2006/relationships/hyperlink" Target="https://registri.vvd.gov.lv/templates/db_search/pub_maps_show.jsp?type=c&amp;permissionId=5868" TargetMode="External"/><Relationship Id="rId139" Type="http://schemas.openxmlformats.org/officeDocument/2006/relationships/hyperlink" Target="https://registri.vvd.gov.lv/templates/db_search/pub_maps_show.jsp?type=c&amp;permissionId=3642" TargetMode="External"/><Relationship Id="rId85" Type="http://schemas.openxmlformats.org/officeDocument/2006/relationships/hyperlink" Target="https://registri.vvd.gov.lv/filedownload?tabula=Document&amp;id=48127&amp;filename=JE15IB0030_SIAZEP-biogaze-VVD.pdf" TargetMode="External"/><Relationship Id="rId150" Type="http://schemas.openxmlformats.org/officeDocument/2006/relationships/hyperlink" Target="https://registri.vvd.gov.lv/filedownload?tabula=Document&amp;id=157091&amp;filename=LEMUMSC_32.pdf" TargetMode="External"/><Relationship Id="rId171" Type="http://schemas.openxmlformats.org/officeDocument/2006/relationships/hyperlink" Target="https://registri.vvd.gov.lv/filedownload?tabula=Document&amp;id=143422&amp;filename=JE19IC0005_Daile_Agro_kalte_Liellici_Ziemaji_.pdf" TargetMode="External"/><Relationship Id="rId192" Type="http://schemas.openxmlformats.org/officeDocument/2006/relationships/vmlDrawing" Target="../drawings/vmlDrawing1.vml"/><Relationship Id="rId12" Type="http://schemas.openxmlformats.org/officeDocument/2006/relationships/hyperlink" Target="https://registri.vvd.gov.lv/templates/db_search/pub_maps_show.jsp?type=b&amp;permissionId=1387" TargetMode="External"/><Relationship Id="rId33" Type="http://schemas.openxmlformats.org/officeDocument/2006/relationships/hyperlink" Target="https://registri.vvd.gov.lv/filedownload?tabula=Document&amp;id=157950&amp;filename=Paratlaujasdarbibasapturesanudalano01.pdf" TargetMode="External"/><Relationship Id="rId108" Type="http://schemas.openxmlformats.org/officeDocument/2006/relationships/hyperlink" Target="https://registri.vvd.gov.lv/filedownload?tabula=Document&amp;id=175609&amp;filename=UNGURIatlauja-2012.pdf" TargetMode="External"/><Relationship Id="rId129" Type="http://schemas.openxmlformats.org/officeDocument/2006/relationships/hyperlink" Target="https://registri.vvd.gov.lv/filedownload?tabula=Document&amp;id=28846&amp;filename=0082_AgrofirmaTervete_kogeneracijas_stacija_C_pv.pdf" TargetMode="External"/><Relationship Id="rId54" Type="http://schemas.openxmlformats.org/officeDocument/2006/relationships/hyperlink" Target="https://registri.vvd.gov.lv/templates/db_search/pub_maps_show.jsp?type=b&amp;permissionId=1266" TargetMode="External"/><Relationship Id="rId75" Type="http://schemas.openxmlformats.org/officeDocument/2006/relationships/hyperlink" Target="https://registri.vvd.gov.lv/filedownload?tabula=Document&amp;id=187572&amp;filename=MA13IB0022.pdf" TargetMode="External"/><Relationship Id="rId96" Type="http://schemas.openxmlformats.org/officeDocument/2006/relationships/hyperlink" Target="https://registri.vvd.gov.lv/filedownload?tabula=Document&amp;id=139746&amp;filename=MA11IB0012.pdf" TargetMode="External"/><Relationship Id="rId140" Type="http://schemas.openxmlformats.org/officeDocument/2006/relationships/hyperlink" Target="https://registri.vvd.gov.lv/filedownload?tabula=Document&amp;id=82137&amp;filename=JET-7-355_LLUVecauce_katlumaja_2.pdf" TargetMode="External"/><Relationship Id="rId161" Type="http://schemas.openxmlformats.org/officeDocument/2006/relationships/hyperlink" Target="https://registri.vvd.gov.lv/filedownload?tabula=Document&amp;id=142983&amp;filename=2019RRVP7-5-10_132_2.pdf" TargetMode="External"/><Relationship Id="rId182" Type="http://schemas.openxmlformats.org/officeDocument/2006/relationships/hyperlink" Target="https://registri.vvd.gov.lv/filedownload?tabula=Document&amp;id=143246&amp;filename=RI19AA0002.pdf" TargetMode="External"/><Relationship Id="rId6" Type="http://schemas.openxmlformats.org/officeDocument/2006/relationships/hyperlink" Target="https://registri.vvd.gov.lv/filedownload?tabula=Document&amp;id=161586&amp;filename=JE11IB0048_AGRO_IECAVA-parskat_2019-VVD.pdf" TargetMode="External"/><Relationship Id="rId23" Type="http://schemas.openxmlformats.org/officeDocument/2006/relationships/hyperlink" Target="https://registri.vvd.gov.lv/templates/db_search/pub_maps_show.jsp?type=b&amp;permissionId=4868" TargetMode="External"/><Relationship Id="rId119" Type="http://schemas.openxmlformats.org/officeDocument/2006/relationships/hyperlink" Target="https://registri.vvd.gov.lv/filedownload?tabula=Document&amp;id=55035&amp;filename=Capliecinje0046UZVVD.pdf" TargetMode="External"/><Relationship Id="rId44" Type="http://schemas.openxmlformats.org/officeDocument/2006/relationships/hyperlink" Target="https://registri.vvd.gov.lv/filedownload?tabula=Document&amp;id=38392&amp;filename=JE15VL0015_BaltBreedGrA_PecApstr2_DVS20.02.2015.pdf" TargetMode="External"/><Relationship Id="rId65" Type="http://schemas.openxmlformats.org/officeDocument/2006/relationships/hyperlink" Target="https://registri.vvd.gov.lv/filedownload?tabula=Document&amp;id=168617&amp;filename=MA15IB0002.pdf" TargetMode="External"/><Relationship Id="rId86" Type="http://schemas.openxmlformats.org/officeDocument/2006/relationships/hyperlink" Target="https://registri.vvd.gov.lv/templates/db_search/pub_maps_show.jsp?type=b&amp;permissionId=1431" TargetMode="External"/><Relationship Id="rId130" Type="http://schemas.openxmlformats.org/officeDocument/2006/relationships/hyperlink" Target="https://registri.vvd.gov.lv/templates/db_search/pub_maps_show.jsp?type=c&amp;permissionId=2041" TargetMode="External"/><Relationship Id="rId151" Type="http://schemas.openxmlformats.org/officeDocument/2006/relationships/hyperlink" Target="https://registri.vvd.gov.lv/filedownload?tabula=Document&amp;id=157090&amp;filename=190911160552_0001.pdf" TargetMode="External"/><Relationship Id="rId172" Type="http://schemas.openxmlformats.org/officeDocument/2006/relationships/hyperlink" Target="https://registri.vvd.gov.lv/templates/db_search/pub_maps_show.jsp?type=c&amp;permissionId=3143" TargetMode="External"/><Relationship Id="rId193" Type="http://schemas.openxmlformats.org/officeDocument/2006/relationships/comments" Target="../comments1.xml"/><Relationship Id="rId13" Type="http://schemas.openxmlformats.org/officeDocument/2006/relationships/hyperlink" Target="https://registri.vvd.gov.lv/filedownload?tabula=Document&amp;id=235326&amp;filename=JE11IB0034_BIOAuri_gr_26.10.2021..pdf" TargetMode="External"/><Relationship Id="rId109" Type="http://schemas.openxmlformats.org/officeDocument/2006/relationships/hyperlink" Target="https://registri.vvd.gov.lv/templates/db_search/pub_maps_show.jsp?type=a&amp;permissionId=268" TargetMode="External"/><Relationship Id="rId34" Type="http://schemas.openxmlformats.org/officeDocument/2006/relationships/hyperlink" Target="https://registri.vvd.gov.lv/filedownload?tabula=Document&amp;id=148152&amp;filename=DA13IB0030_2.pdf" TargetMode="External"/><Relationship Id="rId50" Type="http://schemas.openxmlformats.org/officeDocument/2006/relationships/hyperlink" Target="https://registri.vvd.gov.lv/templates/db_search/pub_maps_show.jsp?type=b&amp;permissionId=3001" TargetMode="External"/><Relationship Id="rId55" Type="http://schemas.openxmlformats.org/officeDocument/2006/relationships/hyperlink" Target="https://registri.vvd.gov.lv/filedownload?tabula=Document&amp;id=87401&amp;filename=Atlauja_parsk_MPS_Vecauce.pdf" TargetMode="External"/><Relationship Id="rId76" Type="http://schemas.openxmlformats.org/officeDocument/2006/relationships/hyperlink" Target="https://registri.vvd.gov.lv/templates/db_search/pub_maps_show.jsp?type=b&amp;permissionId=1772" TargetMode="External"/><Relationship Id="rId97" Type="http://schemas.openxmlformats.org/officeDocument/2006/relationships/hyperlink" Target="https://registri.vvd.gov.lv/templates/db_search/pub_maps_show.jsp?type=b&amp;permissionId=1583" TargetMode="External"/><Relationship Id="rId104" Type="http://schemas.openxmlformats.org/officeDocument/2006/relationships/hyperlink" Target="https://registri.vvd.gov.lv/templates/db_search/pub_maps_show.jsp?type=a&amp;permissionId=3360" TargetMode="External"/><Relationship Id="rId120" Type="http://schemas.openxmlformats.org/officeDocument/2006/relationships/hyperlink" Target="https://registri.vvd.gov.lv/templates/db_search/pub_maps_show.jsp?type=c&amp;permissionId=5867" TargetMode="External"/><Relationship Id="rId125" Type="http://schemas.openxmlformats.org/officeDocument/2006/relationships/hyperlink" Target="https://registri.vvd.gov.lv/filedownload?tabula=Document&amp;id=55031&amp;filename=Capliecinje0043UZVVD.pdf" TargetMode="External"/><Relationship Id="rId141" Type="http://schemas.openxmlformats.org/officeDocument/2006/relationships/hyperlink" Target="https://registri.vvd.gov.lv/templates/db_search/pub_maps_show.jsp?type=c&amp;permissionId=852" TargetMode="External"/><Relationship Id="rId146" Type="http://schemas.openxmlformats.org/officeDocument/2006/relationships/hyperlink" Target="https://registri.vvd.gov.lv/templates/db_search/pub_maps_show.jsp?type=c&amp;permissionId=12167" TargetMode="External"/><Relationship Id="rId167" Type="http://schemas.openxmlformats.org/officeDocument/2006/relationships/hyperlink" Target="https://registri.vvd.gov.lv/templates/db_search/pub_maps_show.jsp?type=c&amp;permissionId=13355" TargetMode="External"/><Relationship Id="rId188" Type="http://schemas.openxmlformats.org/officeDocument/2006/relationships/hyperlink" Target="https://registri.vvd.gov.lv/filedownload?tabula=Document&amp;id=100964&amp;filename=Nr.LI10IB0018.pdf" TargetMode="External"/><Relationship Id="rId7" Type="http://schemas.openxmlformats.org/officeDocument/2006/relationships/hyperlink" Target="https://registri.vvd.gov.lv/templates/db_search/pub_maps_show.jsp?type=b&amp;permissionId=5365" TargetMode="External"/><Relationship Id="rId71" Type="http://schemas.openxmlformats.org/officeDocument/2006/relationships/hyperlink" Target="https://registri.vvd.gov.lv/filedownload?tabula=Document&amp;id=85230&amp;filename=RI16VL0623.pdf" TargetMode="External"/><Relationship Id="rId92" Type="http://schemas.openxmlformats.org/officeDocument/2006/relationships/hyperlink" Target="https://registri.vvd.gov.lv/filedownload?tabula=Document&amp;id=206707&amp;filename=VA10IB0029.pdf" TargetMode="External"/><Relationship Id="rId162" Type="http://schemas.openxmlformats.org/officeDocument/2006/relationships/hyperlink" Target="https://registri.vvd.gov.lv/templates/db_search/pub_maps_show.jsp?type=c&amp;permissionId=4884" TargetMode="External"/><Relationship Id="rId183" Type="http://schemas.openxmlformats.org/officeDocument/2006/relationships/hyperlink" Target="https://registri.vvd.gov.lv/filedownload?tabula=Document&amp;id=206709&amp;filename=VA19AA0001.pdf" TargetMode="External"/><Relationship Id="rId2" Type="http://schemas.openxmlformats.org/officeDocument/2006/relationships/hyperlink" Target="https://registri.vvd.gov.lv/filedownload?tabula=Document&amp;id=123052&amp;filename=DA12IB0008.pdf" TargetMode="External"/><Relationship Id="rId29" Type="http://schemas.openxmlformats.org/officeDocument/2006/relationships/hyperlink" Target="https://registri.vvd.gov.lv/filedownload?tabula=Document&amp;id=101208&amp;filename=Nr.LI10IB0016..pdf" TargetMode="External"/><Relationship Id="rId24" Type="http://schemas.openxmlformats.org/officeDocument/2006/relationships/hyperlink" Target="https://registri.vvd.gov.lv/filedownload?tabula=Document&amp;id=149358&amp;filename=JE19IB0003_EGG_ENERGY_biog-precnosacatl-VPVB.pdf" TargetMode="External"/><Relationship Id="rId40" Type="http://schemas.openxmlformats.org/officeDocument/2006/relationships/hyperlink" Target="https://registri.vvd.gov.lv/filedownload?tabula=Document&amp;id=104551&amp;filename=JE17VL0075_BalticBreeders_GrA_smakas2017_DVS.pdf" TargetMode="External"/><Relationship Id="rId45" Type="http://schemas.openxmlformats.org/officeDocument/2006/relationships/hyperlink" Target="https://registri.vvd.gov.lv/filedownload?tabula=Document&amp;id=23687&amp;filename=JE14VL0062_BalticBreed_GrA_DVS.pdf" TargetMode="External"/><Relationship Id="rId66" Type="http://schemas.openxmlformats.org/officeDocument/2006/relationships/hyperlink" Target="https://registri.vvd.gov.lv/templates/db_search/pub_maps_show.jsp?type=b&amp;permissionId=1405" TargetMode="External"/><Relationship Id="rId87" Type="http://schemas.openxmlformats.org/officeDocument/2006/relationships/hyperlink" Target="https://registri.vvd.gov.lv/filedownload?tabula=Document&amp;id=145206&amp;filename=JE19VL0017_ZEMGALI_JR_Lem-precizATL_VVD.pdf" TargetMode="External"/><Relationship Id="rId110" Type="http://schemas.openxmlformats.org/officeDocument/2006/relationships/hyperlink" Target="https://registri.vvd.gov.lv/filedownload?tabula=Document&amp;id=49387&amp;filename=LEM-UNGURI.pdf" TargetMode="External"/><Relationship Id="rId115" Type="http://schemas.openxmlformats.org/officeDocument/2006/relationships/hyperlink" Target="https://registri.vvd.gov.lv/filedownload?tabula=Document&amp;id=172583&amp;filename=RI20IB0009.pdf" TargetMode="External"/><Relationship Id="rId131" Type="http://schemas.openxmlformats.org/officeDocument/2006/relationships/hyperlink" Target="https://registri.vvd.gov.lv/filedownload?tabula=Document&amp;id=164126&amp;filename=Tervete_Jatnieki_ferma_JE13IC0026_jRed_.pdf" TargetMode="External"/><Relationship Id="rId136" Type="http://schemas.openxmlformats.org/officeDocument/2006/relationships/hyperlink" Target="https://registri.vvd.gov.lv/templates/db_search/pub_maps_show.jsp?type=c&amp;permissionId=3340" TargetMode="External"/><Relationship Id="rId157" Type="http://schemas.openxmlformats.org/officeDocument/2006/relationships/hyperlink" Target="https://registri.vvd.gov.lv/filedownload?tabula=Document&amp;id=159480&amp;filename=191017094534_0001.pdf" TargetMode="External"/><Relationship Id="rId178" Type="http://schemas.openxmlformats.org/officeDocument/2006/relationships/hyperlink" Target="https://registri.vvd.gov.lv/templates/db_search/pub_maps_show.jsp?type=c&amp;permissionId=3601" TargetMode="External"/><Relationship Id="rId61" Type="http://schemas.openxmlformats.org/officeDocument/2006/relationships/hyperlink" Target="https://registri.vvd.gov.lv/filedownload?tabula=Document&amp;id=202833&amp;filename=Pielikums.pdf" TargetMode="External"/><Relationship Id="rId82" Type="http://schemas.openxmlformats.org/officeDocument/2006/relationships/hyperlink" Target="https://registri.vvd.gov.lv/templates/db_search/pub_maps_show.jsp?type=b&amp;permissionId=4121" TargetMode="External"/><Relationship Id="rId152" Type="http://schemas.openxmlformats.org/officeDocument/2006/relationships/hyperlink" Target="https://registri.vvd.gov.lv/templates/db_search/pub_maps_show.jsp?type=c&amp;permissionId=8889" TargetMode="External"/><Relationship Id="rId173" Type="http://schemas.openxmlformats.org/officeDocument/2006/relationships/hyperlink" Target="https://registri.vvd.gov.lv/filedownload?tabula=Document&amp;id=131992&amp;filename=Divjumi_kalte_biogaze_JE14IC0085_j_red2_.pdf" TargetMode="External"/><Relationship Id="rId194" Type="http://schemas.microsoft.com/office/2017/10/relationships/threadedComment" Target="../threadedComments/threadedComment1.xml"/><Relationship Id="rId19" Type="http://schemas.openxmlformats.org/officeDocument/2006/relationships/hyperlink" Target="https://registri.vvd.gov.lv/filedownload?tabula=Document&amp;id=157251&amp;filename=MA11IB0027.pdf" TargetMode="External"/><Relationship Id="rId14" Type="http://schemas.openxmlformats.org/officeDocument/2006/relationships/hyperlink" Target="https://registri.vvd.gov.lv/templates/db_search/pub_maps_show.jsp?type=b&amp;permissionId=2667" TargetMode="External"/><Relationship Id="rId30" Type="http://schemas.openxmlformats.org/officeDocument/2006/relationships/hyperlink" Target="https://registri.vvd.gov.lv/templates/db_search/pub_maps_show.jsp?type=a&amp;permissionId=4880" TargetMode="External"/><Relationship Id="rId35" Type="http://schemas.openxmlformats.org/officeDocument/2006/relationships/hyperlink" Target="https://registri.vvd.gov.lv/templates/db_search/pub_maps_show.jsp?type=b&amp;permissionId=4650" TargetMode="External"/><Relationship Id="rId56" Type="http://schemas.openxmlformats.org/officeDocument/2006/relationships/hyperlink" Target="https://registri.vvd.gov.lv/templates/db_search/pub_maps_show.jsp?type=b&amp;permissionId=5344" TargetMode="External"/><Relationship Id="rId77" Type="http://schemas.openxmlformats.org/officeDocument/2006/relationships/hyperlink" Target="https://registri.vvd.gov.lv/filedownload?tabula=Document&amp;id=141914&amp;filename=RE11IB0019.pdf" TargetMode="External"/><Relationship Id="rId100" Type="http://schemas.openxmlformats.org/officeDocument/2006/relationships/hyperlink" Target="https://registri.vvd.gov.lv/templates/db_search/pub_maps_show.jsp?type=b&amp;permissionId=4108" TargetMode="External"/><Relationship Id="rId105" Type="http://schemas.openxmlformats.org/officeDocument/2006/relationships/hyperlink" Target="https://registri.vvd.gov.lv/filedownload?tabula=Document&amp;id=49239&amp;filename=LEM-STRAUMENI.pdf" TargetMode="External"/><Relationship Id="rId126" Type="http://schemas.openxmlformats.org/officeDocument/2006/relationships/hyperlink" Target="https://registri.vvd.gov.lv/templates/db_search/pub_maps_show.jsp?type=c&amp;permissionId=5458" TargetMode="External"/><Relationship Id="rId147" Type="http://schemas.openxmlformats.org/officeDocument/2006/relationships/hyperlink" Target="https://registri.vvd.gov.lv/filedownload?tabula=Document&amp;id=157096&amp;filename=LEMUMSC_31.pdf" TargetMode="External"/><Relationship Id="rId168" Type="http://schemas.openxmlformats.org/officeDocument/2006/relationships/hyperlink" Target="https://registri.vvd.gov.lv/templates/db_search/pub_maps_show.jsp?type=c&amp;permissionId=13354" TargetMode="External"/><Relationship Id="rId8" Type="http://schemas.openxmlformats.org/officeDocument/2006/relationships/hyperlink" Target="https://registri.vvd.gov.lv/filedownload?tabula=Document&amp;id=234123&amp;filename=VE13IB0009_Pielikums.pdf" TargetMode="External"/><Relationship Id="rId51" Type="http://schemas.openxmlformats.org/officeDocument/2006/relationships/hyperlink" Target="https://registri.vvd.gov.lv/filedownload?tabula=Document&amp;id=174739&amp;filename=JE13IB0023-LIELMEZOTNE-biogparsk2020.pdf" TargetMode="External"/><Relationship Id="rId72" Type="http://schemas.openxmlformats.org/officeDocument/2006/relationships/hyperlink" Target="https://registri.vvd.gov.lv/filedownload?tabula=Document&amp;id=85193&amp;filename=RI16VL0630.pdf" TargetMode="External"/><Relationship Id="rId93" Type="http://schemas.openxmlformats.org/officeDocument/2006/relationships/hyperlink" Target="https://registri.vvd.gov.lv/templates/db_search/pub_maps_show.jsp?type=b&amp;permissionId=4861" TargetMode="External"/><Relationship Id="rId98" Type="http://schemas.openxmlformats.org/officeDocument/2006/relationships/hyperlink" Target="https://registri.vvd.gov.lv/filedownload?tabula=Document&amp;id=122817&amp;filename=MA11IB0023.pdf" TargetMode="External"/><Relationship Id="rId121" Type="http://schemas.openxmlformats.org/officeDocument/2006/relationships/hyperlink" Target="https://registri.vvd.gov.lv/filedownload?tabula=Document&amp;id=55034&amp;filename=Capliecinje0045UZVVD.pdf" TargetMode="External"/><Relationship Id="rId142" Type="http://schemas.openxmlformats.org/officeDocument/2006/relationships/hyperlink" Target="https://registri.vvd.gov.lv/templates/db_search/pub_maps_show.jsp?type=c&amp;permissionId=750" TargetMode="External"/><Relationship Id="rId163" Type="http://schemas.openxmlformats.org/officeDocument/2006/relationships/hyperlink" Target="https://registri.vvd.gov.lv/filedownload?tabula=Document&amp;id=121029&amp;filename=Ziedi_JP_AS_Ziedi_1_kalte_DUS_JET-7-796C_.pdf" TargetMode="External"/><Relationship Id="rId184" Type="http://schemas.openxmlformats.org/officeDocument/2006/relationships/hyperlink" Target="https://registri.vvd.gov.lv/filedownload?tabula=Document&amp;id=213683&amp;filename=PielikumsNodegi1.pdf" TargetMode="External"/><Relationship Id="rId189" Type="http://schemas.openxmlformats.org/officeDocument/2006/relationships/hyperlink" Target="https://registri.vvd.gov.lv/templates/db_search/pub_maps_show.jsp?type=c&amp;permissionId=3143" TargetMode="External"/><Relationship Id="rId3" Type="http://schemas.openxmlformats.org/officeDocument/2006/relationships/hyperlink" Target="https://registri.vvd.gov.lv/templates/db_search/pub_maps_show.jsp?type=b&amp;permissionId=3632" TargetMode="External"/><Relationship Id="rId25" Type="http://schemas.openxmlformats.org/officeDocument/2006/relationships/hyperlink" Target="https://registri.vvd.gov.lv/templates/db_search/pub_maps_show.jsp?type=b&amp;permissionId=2019" TargetMode="External"/><Relationship Id="rId46" Type="http://schemas.openxmlformats.org/officeDocument/2006/relationships/hyperlink" Target="https://registri.vvd.gov.lv/filedownload?tabula=Document&amp;id=12191&amp;filename=JE14VL0011_BalticBreeders_LemGrozA_05.03.2014.pdf" TargetMode="External"/><Relationship Id="rId67" Type="http://schemas.openxmlformats.org/officeDocument/2006/relationships/hyperlink" Target="https://registri.vvd.gov.lv/filedownload?tabula=Document&amp;id=139834&amp;filename=JE12IB0001_RZSENERGO-BIOG-parskatjatl-VVD.pdf" TargetMode="External"/><Relationship Id="rId116" Type="http://schemas.openxmlformats.org/officeDocument/2006/relationships/hyperlink" Target="https://registri.vvd.gov.lv/templates/db_search/pub_maps_show.jsp?type=c&amp;permissionId=5869" TargetMode="External"/><Relationship Id="rId137" Type="http://schemas.openxmlformats.org/officeDocument/2006/relationships/hyperlink" Target="https://registri.vvd.gov.lv/filedownload?tabula=Document&amp;id=32897&amp;filename=Ckat-SIALIELMEZOTNE.pdf" TargetMode="External"/><Relationship Id="rId158" Type="http://schemas.openxmlformats.org/officeDocument/2006/relationships/hyperlink" Target="https://registri.vvd.gov.lv/templates/db_search/pub_maps_show.jsp?type=c&amp;permissionId=12621" TargetMode="External"/><Relationship Id="rId20" Type="http://schemas.openxmlformats.org/officeDocument/2006/relationships/hyperlink" Target="https://registri.vvd.gov.lv/filedownload?tabula=Document&amp;id=30669&amp;filename=MA6.5-10_1088.pdf" TargetMode="External"/><Relationship Id="rId41" Type="http://schemas.openxmlformats.org/officeDocument/2006/relationships/hyperlink" Target="https://registri.vvd.gov.lv/filedownload?tabula=Document&amp;id=85229&amp;filename=JE16VL0145_BaltBr_GrA_smakas2017DVS_21.12.2016.pdf" TargetMode="External"/><Relationship Id="rId62" Type="http://schemas.openxmlformats.org/officeDocument/2006/relationships/hyperlink" Target="https://registri.vvd.gov.lv/filedownload?tabula=Document&amp;id=202832&amp;filename=KU21IB0005.pdf" TargetMode="External"/><Relationship Id="rId83" Type="http://schemas.openxmlformats.org/officeDocument/2006/relationships/hyperlink" Target="https://registri.vvd.gov.lv/filedownload?tabula=Document&amp;id=145207&amp;filename=JE19VL0018_ZEMGALESENERG_PARKS_preciz_atl-VVD.pdf" TargetMode="External"/><Relationship Id="rId88" Type="http://schemas.openxmlformats.org/officeDocument/2006/relationships/hyperlink" Target="https://registri.vvd.gov.lv/filedownload?tabula=Document&amp;id=78241&amp;filename=JE16VL0100_ZEMGALIJR-biog.gr.-VVD.pdf" TargetMode="External"/><Relationship Id="rId111" Type="http://schemas.openxmlformats.org/officeDocument/2006/relationships/hyperlink" Target="https://registri.vvd.gov.lv/filedownload?tabula=Document&amp;id=14068&amp;filename=DUUnguriAkat0004.pdf" TargetMode="External"/><Relationship Id="rId132" Type="http://schemas.openxmlformats.org/officeDocument/2006/relationships/hyperlink" Target="https://registri.vvd.gov.lv/templates/db_search/pub_maps_show.jsp?type=c&amp;permissionId=1683" TargetMode="External"/><Relationship Id="rId153" Type="http://schemas.openxmlformats.org/officeDocument/2006/relationships/hyperlink" Target="https://registri.vvd.gov.lv/filedownload?tabula=Document&amp;id=190219&amp;filename=RE16IC0086_2020.pdf" TargetMode="External"/><Relationship Id="rId174" Type="http://schemas.openxmlformats.org/officeDocument/2006/relationships/hyperlink" Target="https://registri.vvd.gov.lv/templates/db_search/pub_maps_show.jsp?type=c&amp;permissionId=1118" TargetMode="External"/><Relationship Id="rId179" Type="http://schemas.openxmlformats.org/officeDocument/2006/relationships/hyperlink" Target="https://registri.vvd.gov.lv/templates/db_search/pub_maps_show.jsp?type=c&amp;permissionId=4111" TargetMode="External"/><Relationship Id="rId190" Type="http://schemas.openxmlformats.org/officeDocument/2006/relationships/hyperlink" Target="https://registri.vvd.gov.lv/filedownload?tabula=Document&amp;id=131992&amp;filename=Divjumi_kalte_biogaze_JE14IC0085_j_red2_.pdf" TargetMode="External"/><Relationship Id="rId15" Type="http://schemas.openxmlformats.org/officeDocument/2006/relationships/hyperlink" Target="https://registri.vvd.gov.lv/templates/db_search/pub_maps_show.jsp?type=b&amp;permissionId=2550" TargetMode="External"/><Relationship Id="rId36" Type="http://schemas.openxmlformats.org/officeDocument/2006/relationships/hyperlink" Target="https://registri.vvd.gov.lv/filedownload?tabula=Document&amp;id=152512&amp;filename=RI19VL0186.pdf" TargetMode="External"/><Relationship Id="rId57" Type="http://schemas.openxmlformats.org/officeDocument/2006/relationships/hyperlink" Target="https://registri.vvd.gov.lv/filedownload?tabula=Document&amp;id=213682&amp;filename=KU21IB0008.pdf" TargetMode="External"/><Relationship Id="rId106" Type="http://schemas.openxmlformats.org/officeDocument/2006/relationships/hyperlink" Target="https://registri.vvd.gov.lv/filedownload?tabula=Document&amp;id=13867&amp;filename=SIADU-Straumeni_atl-14doc-2.pdf" TargetMode="External"/><Relationship Id="rId127" Type="http://schemas.openxmlformats.org/officeDocument/2006/relationships/hyperlink" Target="https://registri.vvd.gov.lv/filedownload?tabula=Document&amp;id=51293&amp;filename=105AgrofirmaTerveteDUS.pdf" TargetMode="External"/><Relationship Id="rId10" Type="http://schemas.openxmlformats.org/officeDocument/2006/relationships/hyperlink" Target="https://registri.vvd.gov.lv/templates/db_search/pub_maps_show.jsp?type=b&amp;permissionId=2557" TargetMode="External"/><Relationship Id="rId31" Type="http://schemas.openxmlformats.org/officeDocument/2006/relationships/hyperlink" Target="https://registri.vvd.gov.lv/filedownload?tabula=Document&amp;id=148879&amp;filename=VA19IA0001.pdf" TargetMode="External"/><Relationship Id="rId52" Type="http://schemas.openxmlformats.org/officeDocument/2006/relationships/hyperlink" Target="https://registri.vvd.gov.lv/templates/db_search/pub_maps_show.jsp?type=b&amp;permissionId=1274" TargetMode="External"/><Relationship Id="rId73" Type="http://schemas.openxmlformats.org/officeDocument/2006/relationships/hyperlink" Target="https://registri.vvd.gov.lv/filedownload?tabula=Document&amp;id=85192&amp;filename=RI10IA0001.pdf" TargetMode="External"/><Relationship Id="rId78" Type="http://schemas.openxmlformats.org/officeDocument/2006/relationships/hyperlink" Target="https://registri.vvd.gov.lv/templates/db_search/pub_maps_show.jsp?type=b&amp;permissionId=5472" TargetMode="External"/><Relationship Id="rId94" Type="http://schemas.openxmlformats.org/officeDocument/2006/relationships/hyperlink" Target="https://registri.vvd.gov.lv/filedownload?tabula=Document&amp;id=144233&amp;filename=JE19IB0001_ZIEDIJPbiog-razkompl-Bkat-VVD.pdf" TargetMode="External"/><Relationship Id="rId99" Type="http://schemas.openxmlformats.org/officeDocument/2006/relationships/hyperlink" Target="https://registri.vvd.gov.lv/filedownload?tabula=Document&amp;id=122816&amp;filename=MA6.5.-10_414.pdf" TargetMode="External"/><Relationship Id="rId101" Type="http://schemas.openxmlformats.org/officeDocument/2006/relationships/hyperlink" Target="https://registri.vvd.gov.lv/filedownload?tabula=Document&amp;id=145360&amp;filename=JE19VL0019_DAILE_AGRO_preciz_atl_R_kods-VVD.pdf" TargetMode="External"/><Relationship Id="rId122" Type="http://schemas.openxmlformats.org/officeDocument/2006/relationships/hyperlink" Target="https://registri.vvd.gov.lv/templates/db_search/pub_maps_show.jsp?type=c&amp;permissionId=5866" TargetMode="External"/><Relationship Id="rId143" Type="http://schemas.openxmlformats.org/officeDocument/2006/relationships/hyperlink" Target="https://registri.vvd.gov.lv/templates/db_search/pub_maps_show.jsp?type=c&amp;permissionId=749" TargetMode="External"/><Relationship Id="rId148" Type="http://schemas.openxmlformats.org/officeDocument/2006/relationships/hyperlink" Target="https://registri.vvd.gov.lv/filedownload?tabula=Document&amp;id=157095&amp;filename=190911162335_0001.pdf" TargetMode="External"/><Relationship Id="rId164" Type="http://schemas.openxmlformats.org/officeDocument/2006/relationships/hyperlink" Target="https://registri.vvd.gov.lv/templates/db_search/pub_maps_show.jsp?type=c&amp;permissionId=2895" TargetMode="External"/><Relationship Id="rId169" Type="http://schemas.openxmlformats.org/officeDocument/2006/relationships/hyperlink" Target="https://registri.vvd.gov.lv/templates/db_search/pub_maps_show.jsp?type=c&amp;permissionId=13353" TargetMode="External"/><Relationship Id="rId185" Type="http://schemas.openxmlformats.org/officeDocument/2006/relationships/hyperlink" Target="https://registri.vvd.gov.lv/filedownload?tabula=Document&amp;id=193217&amp;filename=ZE20VL0040_Par_B_JE11IB0018_MCbio_parregistraciju_Mezhaciruli.pdf" TargetMode="External"/><Relationship Id="rId4" Type="http://schemas.openxmlformats.org/officeDocument/2006/relationships/hyperlink" Target="https://registri.vvd.gov.lv/filedownload?tabula=Document&amp;id=149997&amp;filename=MA11IB0037.pdf" TargetMode="External"/><Relationship Id="rId9" Type="http://schemas.openxmlformats.org/officeDocument/2006/relationships/hyperlink" Target="https://registri.vvd.gov.lv/filedownload?tabula=Document&amp;id=234122&amp;filename=VE13IB0009.pdf" TargetMode="External"/><Relationship Id="rId180" Type="http://schemas.openxmlformats.org/officeDocument/2006/relationships/hyperlink" Target="https://registri.vvd.gov.lv/filedownload?tabula=Document&amp;id=37569&amp;filename=RI11IC0089.pdf" TargetMode="External"/><Relationship Id="rId26" Type="http://schemas.openxmlformats.org/officeDocument/2006/relationships/hyperlink" Target="https://registri.vvd.gov.lv/filedownload?tabula=Document&amp;id=156693&amp;filename=Par_atlaujas_darbibas_apturesanu_dala_no_01.01.2019.EKORIMA.pdf" TargetMode="External"/><Relationship Id="rId47" Type="http://schemas.openxmlformats.org/officeDocument/2006/relationships/hyperlink" Target="https://registri.vvd.gov.lv/filedownload?tabula=Document&amp;id=12186&amp;filename=BalticBreeders_ATLJ_2012_002.pdf" TargetMode="External"/><Relationship Id="rId68" Type="http://schemas.openxmlformats.org/officeDocument/2006/relationships/hyperlink" Target="https://registri.vvd.gov.lv/templates/db_search/pub_maps_show.jsp?type=b&amp;permissionId=2889" TargetMode="External"/><Relationship Id="rId89" Type="http://schemas.openxmlformats.org/officeDocument/2006/relationships/hyperlink" Target="https://registri.vvd.gov.lv/filedownload?tabula=Document&amp;id=32537&amp;filename=b-zemgali-jr-biog-.pdf" TargetMode="External"/><Relationship Id="rId112" Type="http://schemas.openxmlformats.org/officeDocument/2006/relationships/hyperlink" Target="https://registri.vvd.gov.lv/templates/db_search/pub_maps_show.jsp?type=b&amp;permissionId=1995" TargetMode="External"/><Relationship Id="rId133" Type="http://schemas.openxmlformats.org/officeDocument/2006/relationships/hyperlink" Target="https://registri.vvd.gov.lv/templates/db_search/pub_maps_show.jsp?type=c&amp;permissionId=13768" TargetMode="External"/><Relationship Id="rId154" Type="http://schemas.openxmlformats.org/officeDocument/2006/relationships/hyperlink" Target="https://registri.vvd.gov.lv/templates/db_search/pub_maps_show.jsp?type=c&amp;permissionId=7662" TargetMode="External"/><Relationship Id="rId175" Type="http://schemas.openxmlformats.org/officeDocument/2006/relationships/hyperlink" Target="https://registri.vvd.gov.lv/filedownload?tabula=Document&amp;id=159488&amp;filename=191017101807_0001.pdf" TargetMode="External"/><Relationship Id="rId16" Type="http://schemas.openxmlformats.org/officeDocument/2006/relationships/hyperlink" Target="https://registri.vvd.gov.lv/filedownload?tabula=Document&amp;id=29420&amp;filename=DA14VL0171.pdf" TargetMode="External"/><Relationship Id="rId37" Type="http://schemas.openxmlformats.org/officeDocument/2006/relationships/hyperlink" Target="https://registri.vvd.gov.lv/filedownload?tabula=Document&amp;id=151479&amp;filename=RI17IB0025.pdf" TargetMode="External"/><Relationship Id="rId58" Type="http://schemas.openxmlformats.org/officeDocument/2006/relationships/hyperlink" Target="https://registri.vvd.gov.lv/templates/db_search/pub_maps_show.jsp?type=b&amp;permissionId=2758" TargetMode="External"/><Relationship Id="rId79" Type="http://schemas.openxmlformats.org/officeDocument/2006/relationships/hyperlink" Target="https://registri.vvd.gov.lv/filedownload?tabula=Document&amp;id=238953&amp;filename=RI12IB0033.pdf" TargetMode="External"/><Relationship Id="rId102" Type="http://schemas.openxmlformats.org/officeDocument/2006/relationships/hyperlink" Target="https://registri.vvd.gov.lv/filedownload?tabula=Document&amp;id=57585&amp;filename=JE15VL0111-Lem-DAILEAGRO-gr.-VVD.pdf" TargetMode="External"/><Relationship Id="rId123" Type="http://schemas.openxmlformats.org/officeDocument/2006/relationships/hyperlink" Target="https://registri.vvd.gov.lv/filedownload?tabula=Document&amp;id=73570&amp;filename=JE09IC0044_TervetesAS_Dzelmes_ferma_jred_2_.pdf" TargetMode="External"/><Relationship Id="rId144" Type="http://schemas.openxmlformats.org/officeDocument/2006/relationships/hyperlink" Target="https://registri.vvd.gov.lv/templates/db_search/pub_maps_show.jsp?type=c&amp;permissionId=1696" TargetMode="External"/><Relationship Id="rId90" Type="http://schemas.openxmlformats.org/officeDocument/2006/relationships/hyperlink" Target="https://registri.vvd.gov.lv/templates/db_search/pub_maps_show.jsp?type=b&amp;permissionId=5321" TargetMode="External"/><Relationship Id="rId165" Type="http://schemas.openxmlformats.org/officeDocument/2006/relationships/hyperlink" Target="https://registri.vvd.gov.lv/filedownload?tabula=Document&amp;id=121027&amp;filename=Ziedi_JP_AS_kratuve_Dangas_JE14IC0051_.pdf" TargetMode="External"/><Relationship Id="rId186" Type="http://schemas.openxmlformats.org/officeDocument/2006/relationships/hyperlink" Target="https://registri.vvd.gov.lv/filedownload?tabula=Document&amp;id=164276&amp;filename=JE11IB0018-JE11IB0018-parskat_2019-VVD.pdf" TargetMode="External"/><Relationship Id="rId27" Type="http://schemas.openxmlformats.org/officeDocument/2006/relationships/hyperlink" Target="https://registri.vvd.gov.lv/filedownload?tabula=Document&amp;id=56351&amp;filename=EkorimaSIAVA12IB0014.pdf" TargetMode="External"/><Relationship Id="rId48" Type="http://schemas.openxmlformats.org/officeDocument/2006/relationships/hyperlink" Target="https://registri.vvd.gov.lv/templates/db_search/pub_maps_show.jsp?type=a&amp;permissionId=315" TargetMode="External"/><Relationship Id="rId69" Type="http://schemas.openxmlformats.org/officeDocument/2006/relationships/hyperlink" Target="https://registri.vvd.gov.lv/filedownload?tabula=Document&amp;id=1686&amp;filename=Spruzeva_Biogaze.pdf" TargetMode="External"/><Relationship Id="rId113" Type="http://schemas.openxmlformats.org/officeDocument/2006/relationships/hyperlink" Target="https://registri.vvd.gov.lv/filedownload?tabula=Document&amp;id=56783&amp;filename=b-va11ib0034-jaundzelves.pdf" TargetMode="External"/><Relationship Id="rId134" Type="http://schemas.openxmlformats.org/officeDocument/2006/relationships/hyperlink" Target="https://registri.vvd.gov.lv/templates/db_search/pub_maps_show.jsp?type=c&amp;permissionId=2428" TargetMode="External"/><Relationship Id="rId80" Type="http://schemas.openxmlformats.org/officeDocument/2006/relationships/hyperlink" Target="https://registri.vvd.gov.lv/templates/db_search/pub_maps_show.jsp?type=b&amp;permissionId=5074" TargetMode="External"/><Relationship Id="rId155" Type="http://schemas.openxmlformats.org/officeDocument/2006/relationships/hyperlink" Target="https://registri.vvd.gov.lv/templates/db_search/pub_maps_show.jsp?type=c&amp;permissionId=1796" TargetMode="External"/><Relationship Id="rId176" Type="http://schemas.openxmlformats.org/officeDocument/2006/relationships/hyperlink" Target="https://registri.vvd.gov.lv/filedownload?tabula=Document&amp;id=159487&amp;filename=191017101732_0001.pdf" TargetMode="External"/><Relationship Id="rId17" Type="http://schemas.openxmlformats.org/officeDocument/2006/relationships/hyperlink" Target="https://registri.vvd.gov.lv/filedownload?tabula=Document&amp;id=2039&amp;filename=DA13IB0008.pdf" TargetMode="External"/><Relationship Id="rId38" Type="http://schemas.openxmlformats.org/officeDocument/2006/relationships/hyperlink" Target="https://registri.vvd.gov.lv/templates/db_search/pub_maps_show.jsp?type=a&amp;permissionId=322" TargetMode="External"/><Relationship Id="rId59" Type="http://schemas.openxmlformats.org/officeDocument/2006/relationships/hyperlink" Target="https://registri.vvd.gov.lv/filedownload?tabula=Document&amp;id=136001&amp;filename=Nr.LI12IB0006.pdf" TargetMode="External"/><Relationship Id="rId103" Type="http://schemas.openxmlformats.org/officeDocument/2006/relationships/hyperlink" Target="https://registri.vvd.gov.lv/filedownload?tabula=Document&amp;id=46617&amp;filename=JE15IB0024_SIADAILEAGRO-biog.raz.-VVD.pdf" TargetMode="External"/><Relationship Id="rId124" Type="http://schemas.openxmlformats.org/officeDocument/2006/relationships/hyperlink" Target="https://registri.vvd.gov.lv/templates/db_search/pub_maps_show.jsp?type=c&amp;permissionId=5855" TargetMode="External"/><Relationship Id="rId70" Type="http://schemas.openxmlformats.org/officeDocument/2006/relationships/hyperlink" Target="https://registri.vvd.gov.lv/templates/db_search/pub_maps_show.jsp?type=a&amp;permissionId=281" TargetMode="External"/><Relationship Id="rId91" Type="http://schemas.openxmlformats.org/officeDocument/2006/relationships/hyperlink" Target="https://registri.vvd.gov.lv/filedownload?tabula=Document&amp;id=206708&amp;filename=Pielikums.pdf" TargetMode="External"/><Relationship Id="rId145" Type="http://schemas.openxmlformats.org/officeDocument/2006/relationships/hyperlink" Target="https://registri.vvd.gov.lv/templates/db_search/pub_maps_show.jsp?type=c&amp;permissionId=3255" TargetMode="External"/><Relationship Id="rId166" Type="http://schemas.openxmlformats.org/officeDocument/2006/relationships/hyperlink" Target="https://registri.vvd.gov.lv/templates/db_search/pub_maps_show.jsp?type=c&amp;permissionId=3755" TargetMode="External"/><Relationship Id="rId187" Type="http://schemas.openxmlformats.org/officeDocument/2006/relationships/hyperlink" Target="https://registri.vvd.gov.lv/templates/db_search/pub_maps_show.jsp?type=b&amp;permissionId=1372" TargetMode="External"/><Relationship Id="rId1" Type="http://schemas.openxmlformats.org/officeDocument/2006/relationships/hyperlink" Target="https://registri.vvd.gov.lv/templates/db_search/pub_maps_show.jsp?type=b&amp;permissionId=843" TargetMode="External"/><Relationship Id="rId28" Type="http://schemas.openxmlformats.org/officeDocument/2006/relationships/hyperlink" Target="https://registri.vvd.gov.lv/templates/db_search/pub_maps_show.jsp?type=b&amp;permissionId=2666" TargetMode="External"/><Relationship Id="rId49" Type="http://schemas.openxmlformats.org/officeDocument/2006/relationships/hyperlink" Target="https://registri.vvd.gov.lv/filedownload?tabula=Document&amp;id=131684&amp;filename=1337_JE11IA0002_LatviDanAgro_A_parsk_07.08.2018.pdf" TargetMode="External"/><Relationship Id="rId114" Type="http://schemas.openxmlformats.org/officeDocument/2006/relationships/hyperlink" Target="https://registri.vvd.gov.lv/templates/db_search/pub_maps_show.jsp?type=b&amp;permissionId=5024" TargetMode="External"/><Relationship Id="rId60" Type="http://schemas.openxmlformats.org/officeDocument/2006/relationships/hyperlink" Target="https://registri.vvd.gov.lv/templates/db_search/pub_maps_show.jsp?type=b&amp;permissionId=5299" TargetMode="External"/><Relationship Id="rId81" Type="http://schemas.openxmlformats.org/officeDocument/2006/relationships/hyperlink" Target="https://registri.vvd.gov.lv/filedownload?tabula=Document&amp;id=178869&amp;filename=MA13IB0019.pdf" TargetMode="External"/><Relationship Id="rId135" Type="http://schemas.openxmlformats.org/officeDocument/2006/relationships/hyperlink" Target="https://registri.vvd.gov.lv/filedownload?tabula=Document&amp;id=121527&amp;filename=Latvi_Dan_Agro_Vetras_kratuve_JE14IC0004_.pdf" TargetMode="External"/><Relationship Id="rId156" Type="http://schemas.openxmlformats.org/officeDocument/2006/relationships/hyperlink" Target="https://registri.vvd.gov.lv/templates/db_search/pub_maps_show.jsp?type=c&amp;permissionId=12623" TargetMode="External"/><Relationship Id="rId177" Type="http://schemas.openxmlformats.org/officeDocument/2006/relationships/hyperlink" Target="https://registri.vvd.gov.lv/filedownload?tabula=Document&amp;id=159486&amp;filename=191017101651_0001.pdf" TargetMode="External"/><Relationship Id="rId18" Type="http://schemas.openxmlformats.org/officeDocument/2006/relationships/hyperlink" Target="https://registri.vvd.gov.lv/templates/db_search/pub_maps_show.jsp?type=b&amp;permissionId=1587" TargetMode="External"/><Relationship Id="rId39" Type="http://schemas.openxmlformats.org/officeDocument/2006/relationships/hyperlink" Target="https://registri.vvd.gov.lv/filedownload?tabula=Document&amp;id=119968&amp;filename=361_JE18VL0015_JE12IA0002_Parreg_LatviDanBalticBreed.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CEAF7-74B1-4B44-8D37-E74D505F4DCC}">
  <sheetPr filterMode="1">
    <tabColor rgb="FF92D050"/>
  </sheetPr>
  <dimension ref="A1:CR104"/>
  <sheetViews>
    <sheetView zoomScale="70" zoomScaleNormal="70" workbookViewId="0">
      <pane xSplit="1" ySplit="4" topLeftCell="B10" activePane="bottomRight" state="frozen"/>
      <selection pane="topRight" activeCell="B1" sqref="B1"/>
      <selection pane="bottomLeft" activeCell="A4" sqref="A4"/>
      <selection pane="bottomRight" activeCell="A5" sqref="A5"/>
    </sheetView>
  </sheetViews>
  <sheetFormatPr defaultColWidth="8.90625" defaultRowHeight="14.5" outlineLevelCol="1"/>
  <cols>
    <col min="1" max="1" width="25.453125" style="86" customWidth="1"/>
    <col min="2" max="2" width="52.81640625" style="86" customWidth="1"/>
    <col min="3" max="3" width="25.453125" style="86" customWidth="1"/>
    <col min="4" max="4" width="7.54296875" style="86" customWidth="1"/>
    <col min="5" max="5" width="16" style="86" customWidth="1"/>
    <col min="6" max="6" width="28.08984375" style="86" customWidth="1"/>
    <col min="7" max="9" width="8.90625" style="86"/>
    <col min="10" max="16" width="8.90625" style="86" hidden="1" customWidth="1" outlineLevel="1"/>
    <col min="17" max="24" width="11.6328125" style="86" hidden="1" customWidth="1" outlineLevel="1"/>
    <col min="25" max="32" width="11.6328125" style="91" hidden="1" customWidth="1" outlineLevel="1"/>
    <col min="33" max="33" width="11.6328125" style="91" customWidth="1" collapsed="1"/>
    <col min="34" max="39" width="11.6328125" style="91" customWidth="1"/>
    <col min="40" max="40" width="13.6328125" style="91" customWidth="1"/>
    <col min="41" max="43" width="11.6328125" style="91" customWidth="1"/>
    <col min="44" max="44" width="60.81640625" style="91" customWidth="1"/>
    <col min="45" max="45" width="11.453125" style="91" customWidth="1"/>
    <col min="46" max="49" width="18.1796875" style="91" customWidth="1"/>
    <col min="50" max="58" width="5.08984375" style="86" customWidth="1"/>
    <col min="59" max="68" width="14.453125" style="86" customWidth="1"/>
    <col min="69" max="69" width="2.81640625" style="86" customWidth="1"/>
    <col min="70" max="79" width="20.6328125" style="86" hidden="1" customWidth="1" outlineLevel="1"/>
    <col min="80" max="80" width="20.6328125" style="86" customWidth="1" collapsed="1"/>
    <col min="81" max="81" width="20.6328125" style="86" customWidth="1"/>
    <col min="82" max="85" width="20.6328125" style="86" hidden="1" customWidth="1" outlineLevel="1"/>
    <col min="86" max="86" width="3.1796875" style="86" customWidth="1" collapsed="1"/>
    <col min="87" max="95" width="20.6328125" style="86" hidden="1" customWidth="1" outlineLevel="1"/>
    <col min="96" max="96" width="8.90625" style="86" collapsed="1"/>
    <col min="97" max="16384" width="8.90625" style="86"/>
  </cols>
  <sheetData>
    <row r="1" spans="1:96" ht="21">
      <c r="A1" s="178" t="s">
        <v>762</v>
      </c>
      <c r="B1" s="179" t="s">
        <v>916</v>
      </c>
      <c r="C1" s="179" t="s">
        <v>1099</v>
      </c>
      <c r="D1" s="178" t="s">
        <v>355</v>
      </c>
      <c r="E1" s="178" t="s">
        <v>356</v>
      </c>
      <c r="F1" s="178" t="s">
        <v>253</v>
      </c>
      <c r="G1" s="178" t="s">
        <v>362</v>
      </c>
      <c r="H1" s="178" t="s">
        <v>363</v>
      </c>
      <c r="I1" s="178" t="s">
        <v>253</v>
      </c>
      <c r="J1" s="175" t="s">
        <v>365</v>
      </c>
      <c r="K1" s="175"/>
      <c r="L1" s="175"/>
      <c r="M1" s="175"/>
      <c r="N1" s="175"/>
      <c r="O1" s="175"/>
      <c r="P1" s="175"/>
      <c r="Q1" s="175"/>
      <c r="R1" s="175"/>
      <c r="S1" s="175"/>
      <c r="T1" s="175"/>
      <c r="U1" s="175"/>
      <c r="V1" s="175"/>
      <c r="W1" s="175"/>
      <c r="X1" s="175"/>
      <c r="Y1" s="175"/>
      <c r="Z1" s="175"/>
      <c r="AA1" s="175"/>
      <c r="AB1" s="175"/>
      <c r="AC1" s="175"/>
      <c r="AD1" s="175"/>
      <c r="AE1" s="175"/>
      <c r="AF1" s="175"/>
      <c r="AG1" s="169" t="s">
        <v>769</v>
      </c>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row>
    <row r="2" spans="1:96" ht="23.4" customHeight="1">
      <c r="A2" s="178"/>
      <c r="B2" s="180"/>
      <c r="C2" s="180"/>
      <c r="D2" s="178"/>
      <c r="E2" s="178"/>
      <c r="F2" s="178"/>
      <c r="G2" s="178"/>
      <c r="H2" s="178"/>
      <c r="I2" s="178"/>
      <c r="J2" s="176" t="s">
        <v>361</v>
      </c>
      <c r="K2" s="176" t="s">
        <v>364</v>
      </c>
      <c r="L2" s="176" t="s">
        <v>360</v>
      </c>
      <c r="M2" s="176" t="s">
        <v>366</v>
      </c>
      <c r="N2" s="176" t="s">
        <v>367</v>
      </c>
      <c r="O2" s="176" t="s">
        <v>368</v>
      </c>
      <c r="P2" s="176" t="s">
        <v>370</v>
      </c>
      <c r="Q2" s="174" t="s">
        <v>378</v>
      </c>
      <c r="R2" s="174"/>
      <c r="S2" s="174"/>
      <c r="T2" s="174"/>
      <c r="U2" s="174"/>
      <c r="V2" s="174"/>
      <c r="W2" s="174"/>
      <c r="X2" s="174"/>
      <c r="Y2" s="174"/>
      <c r="Z2" s="174"/>
      <c r="AA2" s="174"/>
      <c r="AB2" s="174"/>
      <c r="AC2" s="174"/>
      <c r="AD2" s="174"/>
      <c r="AE2" s="174"/>
      <c r="AF2" s="174"/>
      <c r="AG2" s="170" t="s">
        <v>386</v>
      </c>
      <c r="AH2" s="170" t="s">
        <v>794</v>
      </c>
      <c r="AI2" s="170" t="s">
        <v>793</v>
      </c>
      <c r="AJ2" s="170" t="s">
        <v>424</v>
      </c>
      <c r="AK2" s="170" t="s">
        <v>387</v>
      </c>
      <c r="AL2" s="170" t="s">
        <v>371</v>
      </c>
      <c r="AM2" s="170" t="s">
        <v>389</v>
      </c>
      <c r="AN2" s="170" t="s">
        <v>907</v>
      </c>
      <c r="AO2" s="170" t="s">
        <v>388</v>
      </c>
      <c r="AP2" s="170" t="s">
        <v>785</v>
      </c>
      <c r="AQ2" s="170" t="s">
        <v>786</v>
      </c>
      <c r="AR2" s="171" t="s">
        <v>390</v>
      </c>
      <c r="AS2" s="171" t="s">
        <v>787</v>
      </c>
      <c r="AT2" s="171"/>
      <c r="AU2" s="171"/>
      <c r="AV2" s="171"/>
      <c r="AW2" s="171"/>
      <c r="AX2" s="171" t="s">
        <v>913</v>
      </c>
      <c r="AY2" s="171"/>
      <c r="AZ2" s="171"/>
      <c r="BA2" s="171"/>
      <c r="BB2" s="171"/>
      <c r="BC2" s="171"/>
      <c r="BD2" s="171"/>
      <c r="BE2" s="171"/>
      <c r="BF2" s="171"/>
      <c r="BG2" s="170" t="s">
        <v>761</v>
      </c>
      <c r="BH2" s="172" t="s">
        <v>760</v>
      </c>
      <c r="BI2" s="170" t="s">
        <v>759</v>
      </c>
      <c r="BJ2" s="170" t="s">
        <v>758</v>
      </c>
      <c r="BK2" s="172" t="s">
        <v>757</v>
      </c>
      <c r="BL2" s="170" t="s">
        <v>756</v>
      </c>
      <c r="BM2" s="170" t="s">
        <v>755</v>
      </c>
      <c r="BN2" s="170" t="s">
        <v>754</v>
      </c>
      <c r="BO2" s="170" t="s">
        <v>753</v>
      </c>
      <c r="BP2" s="170" t="s">
        <v>752</v>
      </c>
      <c r="BQ2" s="177"/>
      <c r="BR2" s="173" t="s">
        <v>763</v>
      </c>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row>
    <row r="3" spans="1:96" ht="21.65" customHeight="1">
      <c r="A3" s="178"/>
      <c r="B3" s="180"/>
      <c r="C3" s="180"/>
      <c r="D3" s="178"/>
      <c r="E3" s="178"/>
      <c r="F3" s="178"/>
      <c r="G3" s="178"/>
      <c r="H3" s="178"/>
      <c r="I3" s="178"/>
      <c r="J3" s="176"/>
      <c r="K3" s="176"/>
      <c r="L3" s="176"/>
      <c r="M3" s="176"/>
      <c r="N3" s="176"/>
      <c r="O3" s="176"/>
      <c r="P3" s="176"/>
      <c r="Q3" s="174" t="s">
        <v>371</v>
      </c>
      <c r="R3" s="174"/>
      <c r="S3" s="174"/>
      <c r="T3" s="174"/>
      <c r="U3" s="174"/>
      <c r="V3" s="174" t="s">
        <v>381</v>
      </c>
      <c r="W3" s="174"/>
      <c r="X3" s="174"/>
      <c r="Y3" s="174"/>
      <c r="Z3" s="174"/>
      <c r="AA3" s="174"/>
      <c r="AB3" s="174"/>
      <c r="AC3" s="174"/>
      <c r="AD3" s="174"/>
      <c r="AE3" s="174"/>
      <c r="AF3" s="174"/>
      <c r="AG3" s="170"/>
      <c r="AH3" s="170"/>
      <c r="AI3" s="170"/>
      <c r="AJ3" s="170"/>
      <c r="AK3" s="170"/>
      <c r="AL3" s="170"/>
      <c r="AM3" s="170"/>
      <c r="AN3" s="170"/>
      <c r="AO3" s="170"/>
      <c r="AP3" s="170"/>
      <c r="AQ3" s="170"/>
      <c r="AR3" s="171"/>
      <c r="AS3" s="171"/>
      <c r="AT3" s="171"/>
      <c r="AU3" s="171"/>
      <c r="AV3" s="171"/>
      <c r="AW3" s="171"/>
      <c r="AX3" s="171"/>
      <c r="AY3" s="171"/>
      <c r="AZ3" s="171"/>
      <c r="BA3" s="171"/>
      <c r="BB3" s="171"/>
      <c r="BC3" s="171"/>
      <c r="BD3" s="171"/>
      <c r="BE3" s="171"/>
      <c r="BF3" s="171"/>
      <c r="BG3" s="170"/>
      <c r="BH3" s="172"/>
      <c r="BI3" s="170"/>
      <c r="BJ3" s="170"/>
      <c r="BK3" s="172"/>
      <c r="BL3" s="170"/>
      <c r="BM3" s="170"/>
      <c r="BN3" s="170"/>
      <c r="BO3" s="170"/>
      <c r="BP3" s="170"/>
      <c r="BQ3" s="177"/>
      <c r="BR3" s="170" t="s">
        <v>751</v>
      </c>
      <c r="BS3" s="170" t="s">
        <v>750</v>
      </c>
      <c r="BT3" s="170" t="s">
        <v>749</v>
      </c>
      <c r="BU3" s="170" t="s">
        <v>748</v>
      </c>
      <c r="BV3" s="170" t="s">
        <v>747</v>
      </c>
      <c r="BW3" s="170" t="s">
        <v>746</v>
      </c>
      <c r="BX3" s="170" t="s">
        <v>745</v>
      </c>
      <c r="BY3" s="170" t="s">
        <v>744</v>
      </c>
      <c r="BZ3" s="170" t="s">
        <v>743</v>
      </c>
      <c r="CA3" s="170" t="s">
        <v>742</v>
      </c>
      <c r="CB3" s="170" t="s">
        <v>741</v>
      </c>
      <c r="CC3" s="170" t="s">
        <v>740</v>
      </c>
      <c r="CD3" s="170" t="s">
        <v>739</v>
      </c>
      <c r="CE3" s="170" t="s">
        <v>738</v>
      </c>
      <c r="CF3" s="170" t="s">
        <v>737</v>
      </c>
      <c r="CG3" s="170" t="s">
        <v>736</v>
      </c>
      <c r="CH3" s="170" t="s">
        <v>735</v>
      </c>
      <c r="CI3" s="170" t="s">
        <v>734</v>
      </c>
      <c r="CJ3" s="170" t="s">
        <v>733</v>
      </c>
      <c r="CK3" s="170" t="s">
        <v>732</v>
      </c>
      <c r="CL3" s="170" t="s">
        <v>731</v>
      </c>
      <c r="CM3" s="170" t="s">
        <v>730</v>
      </c>
      <c r="CN3" s="170" t="s">
        <v>729</v>
      </c>
      <c r="CO3" s="170" t="s">
        <v>728</v>
      </c>
      <c r="CP3" s="170" t="s">
        <v>727</v>
      </c>
      <c r="CQ3" s="170" t="s">
        <v>726</v>
      </c>
    </row>
    <row r="4" spans="1:96" s="88" customFormat="1" ht="124.75" customHeight="1">
      <c r="A4" s="178"/>
      <c r="B4" s="181"/>
      <c r="C4" s="181"/>
      <c r="D4" s="178"/>
      <c r="E4" s="178"/>
      <c r="F4" s="178"/>
      <c r="G4" s="178"/>
      <c r="H4" s="178"/>
      <c r="I4" s="178"/>
      <c r="J4" s="176"/>
      <c r="K4" s="176"/>
      <c r="L4" s="176"/>
      <c r="M4" s="176"/>
      <c r="N4" s="176"/>
      <c r="O4" s="176"/>
      <c r="P4" s="176"/>
      <c r="Q4" s="83" t="s">
        <v>373</v>
      </c>
      <c r="R4" s="83" t="s">
        <v>372</v>
      </c>
      <c r="S4" s="83" t="s">
        <v>374</v>
      </c>
      <c r="T4" s="83" t="s">
        <v>375</v>
      </c>
      <c r="U4" s="83" t="s">
        <v>376</v>
      </c>
      <c r="V4" s="84" t="s">
        <v>21</v>
      </c>
      <c r="W4" s="84" t="s">
        <v>35</v>
      </c>
      <c r="X4" s="84" t="s">
        <v>379</v>
      </c>
      <c r="Y4" s="84" t="s">
        <v>37</v>
      </c>
      <c r="Z4" s="84" t="s">
        <v>906</v>
      </c>
      <c r="AA4" s="84" t="s">
        <v>31</v>
      </c>
      <c r="AB4" s="84" t="s">
        <v>29</v>
      </c>
      <c r="AC4" s="84" t="s">
        <v>27</v>
      </c>
      <c r="AD4" s="84" t="s">
        <v>23</v>
      </c>
      <c r="AE4" s="84" t="s">
        <v>17</v>
      </c>
      <c r="AF4" s="84" t="s">
        <v>381</v>
      </c>
      <c r="AG4" s="170"/>
      <c r="AH4" s="170"/>
      <c r="AI4" s="170"/>
      <c r="AJ4" s="170"/>
      <c r="AK4" s="170"/>
      <c r="AL4" s="170"/>
      <c r="AM4" s="170"/>
      <c r="AN4" s="170"/>
      <c r="AO4" s="170"/>
      <c r="AP4" s="170"/>
      <c r="AQ4" s="170"/>
      <c r="AR4" s="171"/>
      <c r="AS4" s="85" t="s">
        <v>912</v>
      </c>
      <c r="AT4" s="85" t="s">
        <v>788</v>
      </c>
      <c r="AU4" s="85" t="s">
        <v>789</v>
      </c>
      <c r="AV4" s="85" t="s">
        <v>790</v>
      </c>
      <c r="AW4" s="85" t="s">
        <v>795</v>
      </c>
      <c r="AX4" s="171"/>
      <c r="AY4" s="171"/>
      <c r="AZ4" s="171"/>
      <c r="BA4" s="171"/>
      <c r="BB4" s="171"/>
      <c r="BC4" s="171"/>
      <c r="BD4" s="171"/>
      <c r="BE4" s="171"/>
      <c r="BF4" s="171"/>
      <c r="BG4" s="170"/>
      <c r="BH4" s="172"/>
      <c r="BI4" s="170"/>
      <c r="BJ4" s="170"/>
      <c r="BK4" s="172"/>
      <c r="BL4" s="170"/>
      <c r="BM4" s="170"/>
      <c r="BN4" s="170"/>
      <c r="BO4" s="170"/>
      <c r="BP4" s="170"/>
      <c r="BQ4" s="177"/>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87"/>
    </row>
    <row r="5" spans="1:96" s="89" customFormat="1">
      <c r="A5" s="103" t="s">
        <v>725</v>
      </c>
      <c r="B5" s="129" t="e">
        <f>VLOOKUP(A5,#REF!,2,FALSE)</f>
        <v>#REF!</v>
      </c>
      <c r="C5" s="129" t="str">
        <f>VLOOKUP(A5,'LBA saraksts'!$C$3:$G$58,5,FALSE)</f>
        <v>OI līdz 12/29/2031</v>
      </c>
      <c r="D5" s="129" t="s">
        <v>215</v>
      </c>
      <c r="E5" s="94">
        <v>41503049541</v>
      </c>
      <c r="F5" s="95" t="s">
        <v>724</v>
      </c>
      <c r="G5" s="96" t="s">
        <v>345</v>
      </c>
      <c r="H5" s="96" t="s">
        <v>346</v>
      </c>
      <c r="I5" s="96" t="s">
        <v>347</v>
      </c>
      <c r="J5" s="96" t="s">
        <v>189</v>
      </c>
      <c r="K5" s="96" t="s">
        <v>7</v>
      </c>
      <c r="L5" s="96" t="s">
        <v>254</v>
      </c>
      <c r="M5" s="96">
        <v>2</v>
      </c>
      <c r="N5" s="96">
        <v>3</v>
      </c>
      <c r="O5" s="96" t="s">
        <v>369</v>
      </c>
      <c r="P5" s="96" t="s">
        <v>770</v>
      </c>
      <c r="Q5" s="96" t="s">
        <v>377</v>
      </c>
      <c r="R5" s="96">
        <v>1</v>
      </c>
      <c r="S5" s="96" t="s">
        <v>377</v>
      </c>
      <c r="T5" s="96" t="s">
        <v>377</v>
      </c>
      <c r="U5" s="96" t="s">
        <v>377</v>
      </c>
      <c r="V5" s="96">
        <v>1</v>
      </c>
      <c r="W5" s="96" t="s">
        <v>377</v>
      </c>
      <c r="X5" s="96" t="s">
        <v>377</v>
      </c>
      <c r="Y5" s="96" t="s">
        <v>377</v>
      </c>
      <c r="Z5" s="96" t="s">
        <v>377</v>
      </c>
      <c r="AA5" s="96" t="s">
        <v>377</v>
      </c>
      <c r="AB5" s="96" t="s">
        <v>377</v>
      </c>
      <c r="AC5" s="96" t="s">
        <v>377</v>
      </c>
      <c r="AD5" s="96" t="s">
        <v>377</v>
      </c>
      <c r="AE5" s="96" t="s">
        <v>377</v>
      </c>
      <c r="AF5" s="96" t="s">
        <v>377</v>
      </c>
      <c r="AG5" s="96">
        <v>1.96</v>
      </c>
      <c r="AH5" s="96"/>
      <c r="AI5" s="96">
        <v>2.48</v>
      </c>
      <c r="AJ5" s="97">
        <v>8400000</v>
      </c>
      <c r="AK5" s="97">
        <v>63510</v>
      </c>
      <c r="AL5" s="97">
        <v>5500</v>
      </c>
      <c r="AM5" s="97">
        <v>35000</v>
      </c>
      <c r="AN5" s="97">
        <v>14010</v>
      </c>
      <c r="AO5" s="97">
        <v>9000</v>
      </c>
      <c r="AP5" s="97" t="s">
        <v>377</v>
      </c>
      <c r="AQ5" s="96" t="s">
        <v>377</v>
      </c>
      <c r="AR5" s="96" t="s">
        <v>395</v>
      </c>
      <c r="AS5" s="96">
        <v>63510</v>
      </c>
      <c r="AT5" s="98" t="s">
        <v>791</v>
      </c>
      <c r="AU5" s="98" t="s">
        <v>792</v>
      </c>
      <c r="AV5" s="96" t="s">
        <v>468</v>
      </c>
      <c r="AW5" s="96" t="s">
        <v>808</v>
      </c>
      <c r="AX5" s="95" t="s">
        <v>723</v>
      </c>
      <c r="AY5" s="94"/>
      <c r="AZ5" s="94"/>
      <c r="BA5" s="94"/>
      <c r="BB5" s="94"/>
      <c r="BC5" s="94"/>
      <c r="BD5" s="94"/>
      <c r="BE5" s="94"/>
      <c r="BF5" s="94"/>
      <c r="BG5" s="94" t="s">
        <v>5</v>
      </c>
      <c r="BH5" s="94" t="s">
        <v>620</v>
      </c>
      <c r="BI5" s="94"/>
      <c r="BJ5" s="99">
        <v>40996</v>
      </c>
      <c r="BK5" s="94"/>
      <c r="BL5" s="94"/>
      <c r="BM5" s="94" t="s">
        <v>477</v>
      </c>
      <c r="BN5" s="94"/>
      <c r="BO5" s="99">
        <v>44197</v>
      </c>
      <c r="BP5" s="99">
        <v>44561</v>
      </c>
      <c r="BQ5" s="100"/>
      <c r="BR5" s="94"/>
      <c r="BS5" s="94"/>
      <c r="BT5" s="94"/>
      <c r="BU5" s="94"/>
      <c r="BV5" s="94"/>
      <c r="BW5" s="94"/>
      <c r="BX5" s="94"/>
      <c r="BY5" s="94"/>
      <c r="BZ5" s="94"/>
      <c r="CA5" s="94"/>
      <c r="CB5" s="94"/>
      <c r="CC5" s="94">
        <v>1</v>
      </c>
      <c r="CD5" s="94"/>
      <c r="CE5" s="94"/>
      <c r="CF5" s="94">
        <v>1</v>
      </c>
      <c r="CG5" s="94"/>
      <c r="CH5" s="101"/>
      <c r="CI5" s="94"/>
      <c r="CJ5" s="94"/>
      <c r="CK5" s="94"/>
      <c r="CL5" s="94">
        <v>1</v>
      </c>
      <c r="CM5" s="94"/>
      <c r="CN5" s="94"/>
      <c r="CO5" s="94"/>
      <c r="CP5" s="94">
        <v>1</v>
      </c>
      <c r="CQ5" s="94">
        <v>1</v>
      </c>
    </row>
    <row r="6" spans="1:96" s="89" customFormat="1">
      <c r="A6" s="102" t="s">
        <v>722</v>
      </c>
      <c r="B6" s="129" t="e">
        <f>VLOOKUP(A6,#REF!,2,FALSE)</f>
        <v>#REF!</v>
      </c>
      <c r="C6" s="129" t="str">
        <f>VLOOKUP(A6,'LBA saraksts'!$C$3:$G$58,5,FALSE)</f>
        <v>OI līdz 1/19/2022</v>
      </c>
      <c r="D6" s="129" t="s">
        <v>215</v>
      </c>
      <c r="E6" s="94">
        <v>44103034228</v>
      </c>
      <c r="F6" s="95" t="s">
        <v>721</v>
      </c>
      <c r="G6" s="96" t="s">
        <v>292</v>
      </c>
      <c r="H6" s="96" t="s">
        <v>293</v>
      </c>
      <c r="I6" s="96" t="s">
        <v>294</v>
      </c>
      <c r="J6" s="96" t="s">
        <v>136</v>
      </c>
      <c r="K6" s="96" t="s">
        <v>5</v>
      </c>
      <c r="L6" s="96" t="s">
        <v>254</v>
      </c>
      <c r="M6" s="96">
        <v>2</v>
      </c>
      <c r="N6" s="96">
        <v>3</v>
      </c>
      <c r="O6" s="96" t="s">
        <v>369</v>
      </c>
      <c r="P6" s="96" t="s">
        <v>49</v>
      </c>
      <c r="Q6" s="96">
        <v>1</v>
      </c>
      <c r="R6" s="96" t="s">
        <v>377</v>
      </c>
      <c r="S6" s="96" t="s">
        <v>377</v>
      </c>
      <c r="T6" s="96" t="s">
        <v>377</v>
      </c>
      <c r="U6" s="96" t="s">
        <v>377</v>
      </c>
      <c r="V6" s="96">
        <v>1</v>
      </c>
      <c r="W6" s="96" t="s">
        <v>377</v>
      </c>
      <c r="X6" s="96" t="s">
        <v>377</v>
      </c>
      <c r="Y6" s="96" t="s">
        <v>377</v>
      </c>
      <c r="Z6" s="96" t="s">
        <v>377</v>
      </c>
      <c r="AA6" s="96" t="s">
        <v>377</v>
      </c>
      <c r="AB6" s="96" t="s">
        <v>377</v>
      </c>
      <c r="AC6" s="96" t="s">
        <v>377</v>
      </c>
      <c r="AD6" s="96" t="s">
        <v>377</v>
      </c>
      <c r="AE6" s="96" t="s">
        <v>377</v>
      </c>
      <c r="AF6" s="96" t="s">
        <v>377</v>
      </c>
      <c r="AG6" s="96">
        <v>1.5</v>
      </c>
      <c r="AH6" s="96"/>
      <c r="AI6" s="96">
        <v>1.1850000000000001</v>
      </c>
      <c r="AJ6" s="97" t="s">
        <v>411</v>
      </c>
      <c r="AK6" s="97">
        <v>18000</v>
      </c>
      <c r="AL6" s="97">
        <v>5500</v>
      </c>
      <c r="AM6" s="97">
        <v>3000</v>
      </c>
      <c r="AN6" s="97">
        <v>21740</v>
      </c>
      <c r="AO6" s="97">
        <v>1000</v>
      </c>
      <c r="AP6" s="97" t="s">
        <v>377</v>
      </c>
      <c r="AQ6" s="96" t="s">
        <v>377</v>
      </c>
      <c r="AR6" s="96" t="s">
        <v>909</v>
      </c>
      <c r="AS6" s="96">
        <v>17000</v>
      </c>
      <c r="AT6" s="98" t="s">
        <v>791</v>
      </c>
      <c r="AU6" s="98" t="s">
        <v>792</v>
      </c>
      <c r="AV6" s="96" t="s">
        <v>468</v>
      </c>
      <c r="AW6" s="96" t="s">
        <v>796</v>
      </c>
      <c r="AX6" s="95" t="s">
        <v>720</v>
      </c>
      <c r="AY6" s="94"/>
      <c r="AZ6" s="94"/>
      <c r="BA6" s="94"/>
      <c r="BB6" s="94"/>
      <c r="BC6" s="94"/>
      <c r="BD6" s="94"/>
      <c r="BE6" s="94"/>
      <c r="BF6" s="94"/>
      <c r="BG6" s="94" t="s">
        <v>5</v>
      </c>
      <c r="BH6" s="94" t="s">
        <v>522</v>
      </c>
      <c r="BI6" s="94"/>
      <c r="BJ6" s="99">
        <v>40896</v>
      </c>
      <c r="BK6" s="94"/>
      <c r="BL6" s="94" t="s">
        <v>719</v>
      </c>
      <c r="BM6" s="94" t="s">
        <v>477</v>
      </c>
      <c r="BN6" s="94"/>
      <c r="BO6" s="99">
        <v>44501</v>
      </c>
      <c r="BP6" s="99">
        <v>46234</v>
      </c>
      <c r="BQ6" s="100"/>
      <c r="BR6" s="94"/>
      <c r="BS6" s="94"/>
      <c r="BT6" s="94"/>
      <c r="BU6" s="94"/>
      <c r="BV6" s="94"/>
      <c r="BW6" s="94"/>
      <c r="BX6" s="94"/>
      <c r="BY6" s="94"/>
      <c r="BZ6" s="94"/>
      <c r="CA6" s="94"/>
      <c r="CB6" s="94"/>
      <c r="CC6" s="94">
        <v>1</v>
      </c>
      <c r="CD6" s="94"/>
      <c r="CE6" s="94"/>
      <c r="CF6" s="94">
        <v>1</v>
      </c>
      <c r="CG6" s="94"/>
      <c r="CH6" s="101"/>
      <c r="CI6" s="94"/>
      <c r="CJ6" s="94"/>
      <c r="CK6" s="94"/>
      <c r="CL6" s="94"/>
      <c r="CM6" s="94"/>
      <c r="CN6" s="94"/>
      <c r="CO6" s="94"/>
      <c r="CP6" s="94"/>
      <c r="CQ6" s="94"/>
    </row>
    <row r="7" spans="1:96" s="89" customFormat="1">
      <c r="A7" s="103" t="s">
        <v>718</v>
      </c>
      <c r="B7" s="129" t="e">
        <f>VLOOKUP(A7,#REF!,2,FALSE)</f>
        <v>#REF!</v>
      </c>
      <c r="C7" s="129" t="str">
        <f>VLOOKUP(A7,'LBA saraksts'!$C$3:$G$58,5,FALSE)</f>
        <v>OI līdz 7/5/2031</v>
      </c>
      <c r="D7" s="129" t="s">
        <v>215</v>
      </c>
      <c r="E7" s="94">
        <v>43603038824</v>
      </c>
      <c r="F7" s="95" t="s">
        <v>717</v>
      </c>
      <c r="G7" s="96" t="s">
        <v>268</v>
      </c>
      <c r="H7" s="96" t="s">
        <v>269</v>
      </c>
      <c r="I7" s="96" t="s">
        <v>270</v>
      </c>
      <c r="J7" s="96" t="s">
        <v>185</v>
      </c>
      <c r="K7" s="96" t="s">
        <v>5</v>
      </c>
      <c r="L7" s="96" t="s">
        <v>261</v>
      </c>
      <c r="M7" s="96">
        <v>2</v>
      </c>
      <c r="N7" s="96">
        <v>3</v>
      </c>
      <c r="O7" s="96" t="s">
        <v>369</v>
      </c>
      <c r="P7" s="96"/>
      <c r="Q7" s="96" t="s">
        <v>377</v>
      </c>
      <c r="R7" s="96">
        <v>1</v>
      </c>
      <c r="S7" s="96">
        <v>1</v>
      </c>
      <c r="T7" s="96">
        <v>1</v>
      </c>
      <c r="U7" s="96" t="s">
        <v>377</v>
      </c>
      <c r="V7" s="96">
        <v>1</v>
      </c>
      <c r="W7" s="96" t="s">
        <v>377</v>
      </c>
      <c r="X7" s="96" t="s">
        <v>377</v>
      </c>
      <c r="Y7" s="96" t="s">
        <v>377</v>
      </c>
      <c r="Z7" s="96" t="s">
        <v>377</v>
      </c>
      <c r="AA7" s="96" t="s">
        <v>377</v>
      </c>
      <c r="AB7" s="96" t="s">
        <v>377</v>
      </c>
      <c r="AC7" s="96" t="s">
        <v>377</v>
      </c>
      <c r="AD7" s="96" t="s">
        <v>377</v>
      </c>
      <c r="AE7" s="96" t="s">
        <v>377</v>
      </c>
      <c r="AF7" s="96" t="s">
        <v>384</v>
      </c>
      <c r="AG7" s="96">
        <v>1.95</v>
      </c>
      <c r="AH7" s="96">
        <v>4.9279999999999999</v>
      </c>
      <c r="AI7" s="96">
        <v>1.76</v>
      </c>
      <c r="AJ7" s="97">
        <v>8279040</v>
      </c>
      <c r="AK7" s="97">
        <v>89900</v>
      </c>
      <c r="AL7" s="97">
        <v>13500</v>
      </c>
      <c r="AM7" s="97">
        <v>46000</v>
      </c>
      <c r="AN7" s="97">
        <v>18200</v>
      </c>
      <c r="AO7" s="97">
        <v>12200</v>
      </c>
      <c r="AP7" s="97" t="s">
        <v>377</v>
      </c>
      <c r="AQ7" s="96" t="s">
        <v>377</v>
      </c>
      <c r="AR7" s="96" t="s">
        <v>899</v>
      </c>
      <c r="AS7" s="96">
        <v>60000</v>
      </c>
      <c r="AT7" s="96" t="s">
        <v>791</v>
      </c>
      <c r="AU7" s="96" t="s">
        <v>792</v>
      </c>
      <c r="AV7" s="96" t="s">
        <v>468</v>
      </c>
      <c r="AW7" s="96" t="s">
        <v>796</v>
      </c>
      <c r="AX7" s="95" t="s">
        <v>716</v>
      </c>
      <c r="AY7" s="94"/>
      <c r="AZ7" s="94"/>
      <c r="BA7" s="94"/>
      <c r="BB7" s="94"/>
      <c r="BC7" s="94"/>
      <c r="BD7" s="94"/>
      <c r="BE7" s="94"/>
      <c r="BF7" s="94"/>
      <c r="BG7" s="94" t="s">
        <v>5</v>
      </c>
      <c r="BH7" s="94" t="s">
        <v>474</v>
      </c>
      <c r="BI7" s="94"/>
      <c r="BJ7" s="99">
        <v>40891</v>
      </c>
      <c r="BK7" s="94"/>
      <c r="BL7" s="94" t="s">
        <v>715</v>
      </c>
      <c r="BM7" s="94" t="s">
        <v>477</v>
      </c>
      <c r="BN7" s="94"/>
      <c r="BO7" s="99">
        <v>44197</v>
      </c>
      <c r="BP7" s="99">
        <v>44561</v>
      </c>
      <c r="BQ7" s="100"/>
      <c r="BR7" s="94"/>
      <c r="BS7" s="94"/>
      <c r="BT7" s="94"/>
      <c r="BU7" s="94"/>
      <c r="BV7" s="94"/>
      <c r="BW7" s="94"/>
      <c r="BX7" s="94"/>
      <c r="BY7" s="94"/>
      <c r="BZ7" s="94"/>
      <c r="CA7" s="94"/>
      <c r="CB7" s="94"/>
      <c r="CC7" s="94">
        <v>1</v>
      </c>
      <c r="CD7" s="94"/>
      <c r="CE7" s="94"/>
      <c r="CF7" s="94">
        <v>1</v>
      </c>
      <c r="CG7" s="94"/>
      <c r="CH7" s="101"/>
      <c r="CI7" s="94"/>
      <c r="CJ7" s="94"/>
      <c r="CK7" s="94"/>
      <c r="CL7" s="94"/>
      <c r="CM7" s="94"/>
      <c r="CN7" s="94"/>
      <c r="CO7" s="94"/>
      <c r="CP7" s="94"/>
      <c r="CQ7" s="94"/>
    </row>
    <row r="8" spans="1:96" s="89" customFormat="1">
      <c r="A8" s="102" t="s">
        <v>714</v>
      </c>
      <c r="B8" s="129" t="e">
        <f>VLOOKUP(A8,#REF!,2,FALSE)</f>
        <v>#REF!</v>
      </c>
      <c r="C8" s="129" t="str">
        <f>VLOOKUP(A8,'LBA saraksts'!$C$3:$G$58,5,FALSE)</f>
        <v>OI līdz 12/15/2031</v>
      </c>
      <c r="D8" s="129" t="s">
        <v>217</v>
      </c>
      <c r="E8" s="94">
        <v>40103200693</v>
      </c>
      <c r="F8" s="95" t="s">
        <v>713</v>
      </c>
      <c r="G8" s="96" t="s">
        <v>279</v>
      </c>
      <c r="H8" s="96" t="s">
        <v>280</v>
      </c>
      <c r="I8" s="96" t="s">
        <v>281</v>
      </c>
      <c r="J8" s="96" t="s">
        <v>67</v>
      </c>
      <c r="K8" s="96" t="s">
        <v>56</v>
      </c>
      <c r="L8" s="96" t="s">
        <v>278</v>
      </c>
      <c r="M8" s="96">
        <v>2</v>
      </c>
      <c r="N8" s="96">
        <v>3</v>
      </c>
      <c r="O8" s="96" t="s">
        <v>369</v>
      </c>
      <c r="P8" s="96" t="s">
        <v>771</v>
      </c>
      <c r="Q8" s="96">
        <v>1</v>
      </c>
      <c r="R8" s="96" t="s">
        <v>377</v>
      </c>
      <c r="S8" s="96" t="s">
        <v>377</v>
      </c>
      <c r="T8" s="96" t="s">
        <v>377</v>
      </c>
      <c r="U8" s="96" t="s">
        <v>377</v>
      </c>
      <c r="V8" s="96">
        <v>1</v>
      </c>
      <c r="W8" s="96">
        <v>1</v>
      </c>
      <c r="X8" s="96" t="s">
        <v>377</v>
      </c>
      <c r="Y8" s="96">
        <v>1</v>
      </c>
      <c r="Z8" s="96" t="s">
        <v>380</v>
      </c>
      <c r="AA8" s="96" t="s">
        <v>382</v>
      </c>
      <c r="AB8" s="96" t="s">
        <v>377</v>
      </c>
      <c r="AC8" s="96" t="s">
        <v>377</v>
      </c>
      <c r="AD8" s="96" t="s">
        <v>377</v>
      </c>
      <c r="AE8" s="96">
        <v>1</v>
      </c>
      <c r="AF8" s="96" t="s">
        <v>773</v>
      </c>
      <c r="AG8" s="96">
        <v>1.52</v>
      </c>
      <c r="AH8" s="96">
        <v>3.87</v>
      </c>
      <c r="AI8" s="96"/>
      <c r="AJ8" s="97" t="s">
        <v>398</v>
      </c>
      <c r="AK8" s="97">
        <v>70000</v>
      </c>
      <c r="AL8" s="97">
        <v>37000</v>
      </c>
      <c r="AM8" s="97">
        <v>14500</v>
      </c>
      <c r="AN8" s="97">
        <v>18500</v>
      </c>
      <c r="AO8" s="97" t="s">
        <v>377</v>
      </c>
      <c r="AP8" s="97"/>
      <c r="AQ8" s="96"/>
      <c r="AR8" s="96" t="s">
        <v>798</v>
      </c>
      <c r="AS8" s="96">
        <v>52500</v>
      </c>
      <c r="AT8" s="96" t="s">
        <v>791</v>
      </c>
      <c r="AU8" s="96" t="s">
        <v>792</v>
      </c>
      <c r="AV8" s="96" t="s">
        <v>468</v>
      </c>
      <c r="AW8" s="96" t="s">
        <v>799</v>
      </c>
      <c r="AX8" s="95" t="s">
        <v>486</v>
      </c>
      <c r="AY8" s="95" t="s">
        <v>712</v>
      </c>
      <c r="AZ8" s="95"/>
      <c r="BA8" s="95"/>
      <c r="BB8" s="95"/>
      <c r="BC8" s="95"/>
      <c r="BD8" s="95"/>
      <c r="BE8" s="95"/>
      <c r="BF8" s="95"/>
      <c r="BG8" s="94" t="s">
        <v>5</v>
      </c>
      <c r="BH8" s="94" t="s">
        <v>555</v>
      </c>
      <c r="BI8" s="94"/>
      <c r="BJ8" s="99">
        <v>41386</v>
      </c>
      <c r="BK8" s="94"/>
      <c r="BL8" s="94" t="s">
        <v>711</v>
      </c>
      <c r="BM8" s="94" t="s">
        <v>477</v>
      </c>
      <c r="BN8" s="94"/>
      <c r="BO8" s="99">
        <v>44429</v>
      </c>
      <c r="BP8" s="99">
        <v>44793</v>
      </c>
      <c r="BQ8" s="100"/>
      <c r="BR8" s="94"/>
      <c r="BS8" s="94"/>
      <c r="BT8" s="94"/>
      <c r="BU8" s="94"/>
      <c r="BV8" s="94"/>
      <c r="BW8" s="94"/>
      <c r="BX8" s="94"/>
      <c r="BY8" s="94"/>
      <c r="BZ8" s="94"/>
      <c r="CA8" s="94"/>
      <c r="CB8" s="94"/>
      <c r="CC8" s="94">
        <v>1</v>
      </c>
      <c r="CD8" s="94"/>
      <c r="CE8" s="94"/>
      <c r="CF8" s="94">
        <v>1</v>
      </c>
      <c r="CG8" s="94"/>
      <c r="CH8" s="101"/>
      <c r="CI8" s="94"/>
      <c r="CJ8" s="94"/>
      <c r="CK8" s="94"/>
      <c r="CL8" s="94"/>
      <c r="CM8" s="94"/>
      <c r="CN8" s="94"/>
      <c r="CO8" s="94"/>
      <c r="CP8" s="94"/>
      <c r="CQ8" s="94"/>
    </row>
    <row r="9" spans="1:96" s="89" customFormat="1">
      <c r="A9" s="128" t="s">
        <v>694</v>
      </c>
      <c r="B9" s="129" t="e">
        <f>VLOOKUP(A9,#REF!,2,FALSE)</f>
        <v>#REF!</v>
      </c>
      <c r="C9" s="129" t="str">
        <f>VLOOKUP(A9,'LBA saraksts'!$C$3:$G$58,5,FALSE)</f>
        <v>OI līdz 4/29/2024</v>
      </c>
      <c r="D9" s="129" t="s">
        <v>217</v>
      </c>
      <c r="E9" s="94">
        <v>45103001086</v>
      </c>
      <c r="F9" s="95" t="s">
        <v>710</v>
      </c>
      <c r="G9" s="96" t="s">
        <v>297</v>
      </c>
      <c r="H9" s="96" t="s">
        <v>312</v>
      </c>
      <c r="I9" s="96" t="s">
        <v>313</v>
      </c>
      <c r="J9" s="96" t="s">
        <v>155</v>
      </c>
      <c r="K9" s="96" t="s">
        <v>5</v>
      </c>
      <c r="L9" s="96" t="s">
        <v>305</v>
      </c>
      <c r="M9" s="96">
        <v>2</v>
      </c>
      <c r="N9" s="96"/>
      <c r="O9" s="96" t="s">
        <v>369</v>
      </c>
      <c r="P9" s="96"/>
      <c r="Q9" s="96" t="s">
        <v>377</v>
      </c>
      <c r="R9" s="96">
        <v>1</v>
      </c>
      <c r="S9" s="96" t="s">
        <v>377</v>
      </c>
      <c r="T9" s="96" t="s">
        <v>377</v>
      </c>
      <c r="U9" s="96" t="s">
        <v>377</v>
      </c>
      <c r="V9" s="96" t="s">
        <v>377</v>
      </c>
      <c r="W9" s="96" t="s">
        <v>377</v>
      </c>
      <c r="X9" s="96" t="s">
        <v>377</v>
      </c>
      <c r="Y9" s="96" t="s">
        <v>377</v>
      </c>
      <c r="Z9" s="96" t="s">
        <v>380</v>
      </c>
      <c r="AA9" s="96" t="s">
        <v>377</v>
      </c>
      <c r="AB9" s="96" t="s">
        <v>377</v>
      </c>
      <c r="AC9" s="96" t="s">
        <v>377</v>
      </c>
      <c r="AD9" s="96" t="s">
        <v>377</v>
      </c>
      <c r="AE9" s="96" t="s">
        <v>377</v>
      </c>
      <c r="AF9" s="96" t="s">
        <v>377</v>
      </c>
      <c r="AG9" s="96">
        <v>0.5</v>
      </c>
      <c r="AH9" s="96">
        <v>1.226</v>
      </c>
      <c r="AI9" s="96">
        <v>0.58799999999999997</v>
      </c>
      <c r="AJ9" s="97">
        <v>2075000</v>
      </c>
      <c r="AK9" s="97">
        <v>188598</v>
      </c>
      <c r="AL9" s="97">
        <v>157000</v>
      </c>
      <c r="AM9" s="97">
        <v>29200</v>
      </c>
      <c r="AN9" s="97">
        <v>755</v>
      </c>
      <c r="AO9" s="97">
        <v>1643</v>
      </c>
      <c r="AP9" s="97" t="s">
        <v>377</v>
      </c>
      <c r="AQ9" s="96" t="s">
        <v>377</v>
      </c>
      <c r="AR9" s="96" t="s">
        <v>397</v>
      </c>
      <c r="AS9" s="96">
        <v>169187</v>
      </c>
      <c r="AT9" s="98" t="s">
        <v>791</v>
      </c>
      <c r="AU9" s="98" t="s">
        <v>792</v>
      </c>
      <c r="AV9" s="96" t="s">
        <v>468</v>
      </c>
      <c r="AW9" s="96" t="s">
        <v>809</v>
      </c>
      <c r="AX9" s="95" t="s">
        <v>709</v>
      </c>
      <c r="AY9" s="94"/>
      <c r="AZ9" s="94"/>
      <c r="BA9" s="94"/>
      <c r="BB9" s="94"/>
      <c r="BC9" s="94"/>
      <c r="BD9" s="94"/>
      <c r="BE9" s="94"/>
      <c r="BF9" s="94"/>
      <c r="BG9" s="94" t="s">
        <v>5</v>
      </c>
      <c r="BH9" s="94" t="s">
        <v>474</v>
      </c>
      <c r="BI9" s="94"/>
      <c r="BJ9" s="99">
        <v>41352</v>
      </c>
      <c r="BK9" s="94"/>
      <c r="BL9" s="99">
        <v>43795</v>
      </c>
      <c r="BM9" s="94" t="s">
        <v>477</v>
      </c>
      <c r="BN9" s="94"/>
      <c r="BO9" s="99">
        <v>44197</v>
      </c>
      <c r="BP9" s="99">
        <v>44561</v>
      </c>
      <c r="BQ9" s="100"/>
      <c r="BR9" s="94"/>
      <c r="BS9" s="94"/>
      <c r="BT9" s="94"/>
      <c r="BU9" s="94"/>
      <c r="BV9" s="94"/>
      <c r="BW9" s="94"/>
      <c r="BX9" s="94"/>
      <c r="BY9" s="94"/>
      <c r="BZ9" s="94"/>
      <c r="CA9" s="94"/>
      <c r="CB9" s="94"/>
      <c r="CC9" s="94">
        <v>1</v>
      </c>
      <c r="CD9" s="94"/>
      <c r="CE9" s="94"/>
      <c r="CF9" s="94"/>
      <c r="CG9" s="94"/>
      <c r="CH9" s="101"/>
      <c r="CI9" s="94"/>
      <c r="CJ9" s="94"/>
      <c r="CK9" s="94"/>
      <c r="CL9" s="94"/>
      <c r="CM9" s="94"/>
      <c r="CN9" s="94"/>
      <c r="CO9" s="94"/>
      <c r="CP9" s="94"/>
      <c r="CQ9" s="94"/>
    </row>
    <row r="10" spans="1:96" s="89" customFormat="1">
      <c r="A10" s="103" t="s">
        <v>359</v>
      </c>
      <c r="B10" s="129" t="e">
        <f>VLOOKUP(A10,#REF!,2,FALSE)</f>
        <v>#REF!</v>
      </c>
      <c r="C10" s="129" t="str">
        <f>VLOOKUP(A10,'LBA saraksts'!$C$3:$G$58,5,FALSE)</f>
        <v>OI līdz 8/4/2031</v>
      </c>
      <c r="D10" s="129" t="s">
        <v>215</v>
      </c>
      <c r="E10" s="94">
        <v>48503015360</v>
      </c>
      <c r="F10" s="95" t="s">
        <v>688</v>
      </c>
      <c r="G10" s="96" t="s">
        <v>297</v>
      </c>
      <c r="H10" s="96" t="s">
        <v>323</v>
      </c>
      <c r="I10" s="96" t="s">
        <v>324</v>
      </c>
      <c r="J10" s="96" t="s">
        <v>143</v>
      </c>
      <c r="K10" s="96" t="s">
        <v>5</v>
      </c>
      <c r="L10" s="96" t="s">
        <v>254</v>
      </c>
      <c r="M10" s="96">
        <v>2</v>
      </c>
      <c r="N10" s="96"/>
      <c r="O10" s="96" t="s">
        <v>369</v>
      </c>
      <c r="P10" s="96"/>
      <c r="Q10" s="96" t="s">
        <v>377</v>
      </c>
      <c r="R10" s="96" t="s">
        <v>377</v>
      </c>
      <c r="S10" s="96">
        <v>1</v>
      </c>
      <c r="T10" s="96" t="s">
        <v>377</v>
      </c>
      <c r="U10" s="96" t="s">
        <v>377</v>
      </c>
      <c r="V10" s="96" t="s">
        <v>377</v>
      </c>
      <c r="W10" s="96" t="s">
        <v>377</v>
      </c>
      <c r="X10" s="96" t="s">
        <v>377</v>
      </c>
      <c r="Y10" s="96" t="s">
        <v>377</v>
      </c>
      <c r="Z10" s="96" t="s">
        <v>377</v>
      </c>
      <c r="AA10" s="96" t="s">
        <v>377</v>
      </c>
      <c r="AB10" s="96" t="s">
        <v>377</v>
      </c>
      <c r="AC10" s="96" t="s">
        <v>377</v>
      </c>
      <c r="AD10" s="96" t="s">
        <v>377</v>
      </c>
      <c r="AE10" s="96" t="s">
        <v>377</v>
      </c>
      <c r="AF10" s="96" t="s">
        <v>377</v>
      </c>
      <c r="AG10" s="96">
        <v>0.6</v>
      </c>
      <c r="AH10" s="96">
        <v>0.66</v>
      </c>
      <c r="AI10" s="96"/>
      <c r="AJ10" s="97" t="s">
        <v>412</v>
      </c>
      <c r="AK10" s="97">
        <v>35000</v>
      </c>
      <c r="AL10" s="97">
        <v>24000</v>
      </c>
      <c r="AM10" s="97">
        <v>3000</v>
      </c>
      <c r="AN10" s="97">
        <v>8000</v>
      </c>
      <c r="AO10" s="97" t="s">
        <v>377</v>
      </c>
      <c r="AP10" s="97"/>
      <c r="AQ10" s="96" t="s">
        <v>900</v>
      </c>
      <c r="AR10" s="96" t="s">
        <v>903</v>
      </c>
      <c r="AS10" s="96">
        <v>25500</v>
      </c>
      <c r="AT10" s="96" t="s">
        <v>791</v>
      </c>
      <c r="AU10" s="96" t="s">
        <v>792</v>
      </c>
      <c r="AV10" s="96" t="s">
        <v>468</v>
      </c>
      <c r="AW10" s="96" t="s">
        <v>796</v>
      </c>
      <c r="AX10" s="95" t="s">
        <v>687</v>
      </c>
      <c r="AY10" s="94"/>
      <c r="AZ10" s="94"/>
      <c r="BA10" s="94"/>
      <c r="BB10" s="94"/>
      <c r="BC10" s="94"/>
      <c r="BD10" s="94"/>
      <c r="BE10" s="94"/>
      <c r="BF10" s="94"/>
      <c r="BG10" s="94" t="s">
        <v>5</v>
      </c>
      <c r="BH10" s="94" t="s">
        <v>474</v>
      </c>
      <c r="BI10" s="94"/>
      <c r="BJ10" s="99">
        <v>40836</v>
      </c>
      <c r="BK10" s="94"/>
      <c r="BL10" s="94" t="s">
        <v>686</v>
      </c>
      <c r="BM10" s="94"/>
      <c r="BN10" s="94"/>
      <c r="BO10" s="94"/>
      <c r="BP10" s="94"/>
      <c r="BQ10" s="101"/>
      <c r="BR10" s="94"/>
      <c r="BS10" s="94"/>
      <c r="BT10" s="94"/>
      <c r="BU10" s="94"/>
      <c r="BV10" s="94"/>
      <c r="BW10" s="94"/>
      <c r="BX10" s="94"/>
      <c r="BY10" s="94"/>
      <c r="BZ10" s="94"/>
      <c r="CA10" s="94"/>
      <c r="CB10" s="94"/>
      <c r="CC10" s="94">
        <v>1</v>
      </c>
      <c r="CD10" s="94"/>
      <c r="CE10" s="94"/>
      <c r="CF10" s="94">
        <v>1</v>
      </c>
      <c r="CG10" s="94"/>
      <c r="CH10" s="101"/>
      <c r="CI10" s="94"/>
      <c r="CJ10" s="94"/>
      <c r="CK10" s="94"/>
      <c r="CL10" s="94"/>
      <c r="CM10" s="94"/>
      <c r="CN10" s="94"/>
      <c r="CO10" s="94"/>
      <c r="CP10" s="94"/>
      <c r="CQ10" s="94"/>
    </row>
    <row r="11" spans="1:96" s="89" customFormat="1">
      <c r="A11" s="160" t="s">
        <v>420</v>
      </c>
      <c r="B11" s="129" t="e">
        <f>VLOOKUP(A11,#REF!,2,FALSE)</f>
        <v>#REF!</v>
      </c>
      <c r="C11" s="165" t="str">
        <f>VLOOKUP(A11,'LBA saraksts'!$C$3:$G$58,5,FALSE)</f>
        <v>darbība ir pārtraukta 2021</v>
      </c>
      <c r="D11" s="129" t="s">
        <v>215</v>
      </c>
      <c r="E11" s="94">
        <v>42103047421</v>
      </c>
      <c r="F11" s="95" t="s">
        <v>685</v>
      </c>
      <c r="G11" s="96" t="s">
        <v>271</v>
      </c>
      <c r="H11" s="96" t="s">
        <v>272</v>
      </c>
      <c r="I11" s="96" t="s">
        <v>273</v>
      </c>
      <c r="J11" s="96" t="s">
        <v>171</v>
      </c>
      <c r="K11" s="96" t="s">
        <v>7</v>
      </c>
      <c r="L11" s="96" t="s">
        <v>254</v>
      </c>
      <c r="M11" s="96">
        <v>2</v>
      </c>
      <c r="N11" s="96"/>
      <c r="O11" s="96" t="s">
        <v>369</v>
      </c>
      <c r="P11" s="96"/>
      <c r="Q11" s="96">
        <v>1</v>
      </c>
      <c r="R11" s="96" t="s">
        <v>377</v>
      </c>
      <c r="S11" s="96" t="s">
        <v>377</v>
      </c>
      <c r="T11" s="96" t="s">
        <v>377</v>
      </c>
      <c r="U11" s="96" t="s">
        <v>377</v>
      </c>
      <c r="V11" s="96" t="s">
        <v>377</v>
      </c>
      <c r="W11" s="96" t="s">
        <v>377</v>
      </c>
      <c r="X11" s="96" t="s">
        <v>377</v>
      </c>
      <c r="Y11" s="96" t="s">
        <v>377</v>
      </c>
      <c r="Z11" s="96" t="s">
        <v>377</v>
      </c>
      <c r="AA11" s="96" t="s">
        <v>377</v>
      </c>
      <c r="AB11" s="96" t="s">
        <v>377</v>
      </c>
      <c r="AC11" s="96" t="s">
        <v>377</v>
      </c>
      <c r="AD11" s="96" t="s">
        <v>377</v>
      </c>
      <c r="AE11" s="96" t="s">
        <v>377</v>
      </c>
      <c r="AF11" s="96" t="s">
        <v>377</v>
      </c>
      <c r="AG11" s="96">
        <v>0.999</v>
      </c>
      <c r="AH11" s="96">
        <v>2.6070000000000002</v>
      </c>
      <c r="AI11" s="96">
        <v>0.57199999999999995</v>
      </c>
      <c r="AJ11" s="97">
        <v>6500000</v>
      </c>
      <c r="AK11" s="97">
        <v>35800</v>
      </c>
      <c r="AL11" s="97">
        <v>20000</v>
      </c>
      <c r="AM11" s="97">
        <v>12500</v>
      </c>
      <c r="AN11" s="97"/>
      <c r="AO11" s="97" t="s">
        <v>377</v>
      </c>
      <c r="AP11" s="97">
        <v>3300</v>
      </c>
      <c r="AQ11" s="96" t="s">
        <v>901</v>
      </c>
      <c r="AR11" s="96" t="s">
        <v>402</v>
      </c>
      <c r="AS11" s="96">
        <v>35000</v>
      </c>
      <c r="AT11" s="98" t="s">
        <v>791</v>
      </c>
      <c r="AU11" s="98" t="s">
        <v>792</v>
      </c>
      <c r="AV11" s="96" t="s">
        <v>468</v>
      </c>
      <c r="AW11" s="96" t="s">
        <v>810</v>
      </c>
      <c r="AX11" s="95" t="s">
        <v>684</v>
      </c>
      <c r="AY11" s="94"/>
      <c r="AZ11" s="94"/>
      <c r="BA11" s="94"/>
      <c r="BB11" s="94"/>
      <c r="BC11" s="94"/>
      <c r="BD11" s="94"/>
      <c r="BE11" s="94"/>
      <c r="BF11" s="94"/>
      <c r="BG11" s="94" t="s">
        <v>5</v>
      </c>
      <c r="BH11" s="94" t="s">
        <v>564</v>
      </c>
      <c r="BI11" s="94"/>
      <c r="BJ11" s="99">
        <v>40304</v>
      </c>
      <c r="BK11" s="94"/>
      <c r="BL11" s="94"/>
      <c r="BM11" s="94"/>
      <c r="BN11" s="94"/>
      <c r="BO11" s="94"/>
      <c r="BP11" s="94"/>
      <c r="BQ11" s="101"/>
      <c r="BR11" s="94"/>
      <c r="BS11" s="94"/>
      <c r="BT11" s="94"/>
      <c r="BU11" s="94"/>
      <c r="BV11" s="94"/>
      <c r="BW11" s="94"/>
      <c r="BX11" s="94"/>
      <c r="BY11" s="94"/>
      <c r="BZ11" s="94"/>
      <c r="CA11" s="94"/>
      <c r="CB11" s="94"/>
      <c r="CC11" s="94">
        <v>1</v>
      </c>
      <c r="CD11" s="94"/>
      <c r="CE11" s="94"/>
      <c r="CF11" s="94"/>
      <c r="CG11" s="94"/>
      <c r="CH11" s="101"/>
      <c r="CI11" s="94"/>
      <c r="CJ11" s="94"/>
      <c r="CK11" s="94"/>
      <c r="CL11" s="94"/>
      <c r="CM11" s="94"/>
      <c r="CN11" s="94"/>
      <c r="CO11" s="94"/>
      <c r="CP11" s="94"/>
      <c r="CQ11" s="94"/>
    </row>
    <row r="12" spans="1:96" s="89" customFormat="1">
      <c r="A12" s="128" t="s">
        <v>683</v>
      </c>
      <c r="B12" s="129" t="e">
        <f>VLOOKUP(A12,#REF!,2,FALSE)</f>
        <v>#REF!</v>
      </c>
      <c r="C12" s="129" t="str">
        <f>VLOOKUP(A12,'LBA saraksts'!$C$3:$G$58,5,FALSE)</f>
        <v>27.12.2030</v>
      </c>
      <c r="D12" s="129" t="s">
        <v>215</v>
      </c>
      <c r="E12" s="94">
        <v>50003714621</v>
      </c>
      <c r="F12" s="95" t="s">
        <v>682</v>
      </c>
      <c r="G12" s="96" t="s">
        <v>262</v>
      </c>
      <c r="H12" s="96"/>
      <c r="I12" s="96"/>
      <c r="J12" s="96"/>
      <c r="K12" s="95"/>
      <c r="L12" s="95"/>
      <c r="M12" s="95"/>
      <c r="N12" s="95"/>
      <c r="O12" s="95"/>
      <c r="P12" s="95"/>
      <c r="Q12" s="95"/>
      <c r="R12" s="95"/>
      <c r="S12" s="95"/>
      <c r="T12" s="95"/>
      <c r="U12" s="95"/>
      <c r="V12" s="95"/>
      <c r="W12" s="95"/>
      <c r="X12" s="95"/>
      <c r="Y12" s="95"/>
      <c r="Z12" s="95"/>
      <c r="AA12" s="95"/>
      <c r="AB12" s="95"/>
      <c r="AC12" s="95"/>
      <c r="AD12" s="95"/>
      <c r="AE12" s="95"/>
      <c r="AF12" s="95"/>
      <c r="AG12" s="96">
        <v>2.1259999999999999</v>
      </c>
      <c r="AH12" s="96">
        <v>4.3159999999999998</v>
      </c>
      <c r="AI12" s="96">
        <v>2.19</v>
      </c>
      <c r="AJ12" s="97">
        <v>9165480</v>
      </c>
      <c r="AK12" s="97">
        <v>146000</v>
      </c>
      <c r="AL12" s="97">
        <v>25000</v>
      </c>
      <c r="AM12" s="97">
        <v>25000</v>
      </c>
      <c r="AN12" s="97"/>
      <c r="AO12" s="97">
        <v>7300</v>
      </c>
      <c r="AP12" s="97">
        <v>149000</v>
      </c>
      <c r="AQ12" s="96" t="s">
        <v>837</v>
      </c>
      <c r="AR12" s="105" t="s">
        <v>836</v>
      </c>
      <c r="AS12" s="96">
        <v>134818</v>
      </c>
      <c r="AT12" s="98" t="s">
        <v>791</v>
      </c>
      <c r="AU12" s="98" t="s">
        <v>792</v>
      </c>
      <c r="AV12" s="96" t="s">
        <v>468</v>
      </c>
      <c r="AW12" s="96" t="s">
        <v>835</v>
      </c>
      <c r="AX12" s="95" t="s">
        <v>681</v>
      </c>
      <c r="AY12" s="94"/>
      <c r="AZ12" s="94"/>
      <c r="BA12" s="94"/>
      <c r="BB12" s="94"/>
      <c r="BC12" s="94"/>
      <c r="BD12" s="94"/>
      <c r="BE12" s="94"/>
      <c r="BF12" s="94"/>
      <c r="BG12" s="94" t="s">
        <v>5</v>
      </c>
      <c r="BH12" s="94" t="s">
        <v>522</v>
      </c>
      <c r="BI12" s="94"/>
      <c r="BJ12" s="99">
        <v>40647</v>
      </c>
      <c r="BK12" s="94"/>
      <c r="BL12" s="99">
        <v>43444</v>
      </c>
      <c r="BM12" s="94"/>
      <c r="BN12" s="94"/>
      <c r="BO12" s="94"/>
      <c r="BP12" s="94"/>
      <c r="BQ12" s="101"/>
      <c r="BR12" s="94"/>
      <c r="BS12" s="94"/>
      <c r="BT12" s="94"/>
      <c r="BU12" s="94"/>
      <c r="BV12" s="94"/>
      <c r="BW12" s="94"/>
      <c r="BX12" s="94"/>
      <c r="BY12" s="94"/>
      <c r="BZ12" s="94"/>
      <c r="CA12" s="94"/>
      <c r="CB12" s="94"/>
      <c r="CC12" s="94">
        <v>1</v>
      </c>
      <c r="CD12" s="94"/>
      <c r="CE12" s="94">
        <v>1</v>
      </c>
      <c r="CF12" s="94"/>
      <c r="CG12" s="94"/>
      <c r="CH12" s="101"/>
      <c r="CI12" s="94"/>
      <c r="CJ12" s="94"/>
      <c r="CK12" s="94"/>
      <c r="CL12" s="94"/>
      <c r="CM12" s="94"/>
      <c r="CN12" s="94"/>
      <c r="CO12" s="94"/>
      <c r="CP12" s="94"/>
      <c r="CQ12" s="94"/>
    </row>
    <row r="13" spans="1:96" s="89" customFormat="1">
      <c r="A13" s="160" t="s">
        <v>680</v>
      </c>
      <c r="B13" s="129" t="e">
        <f>VLOOKUP(A13,#REF!,2,FALSE)</f>
        <v>#REF!</v>
      </c>
      <c r="C13" s="165" t="str">
        <f>VLOOKUP(A13,'LBA saraksts'!$C$3:$G$58,5,FALSE)</f>
        <v>darbība ir pārtraukta 2021</v>
      </c>
      <c r="D13" s="129" t="s">
        <v>215</v>
      </c>
      <c r="E13" s="94">
        <v>45403022886</v>
      </c>
      <c r="F13" s="95" t="s">
        <v>679</v>
      </c>
      <c r="G13" s="96" t="s">
        <v>262</v>
      </c>
      <c r="H13" s="96"/>
      <c r="I13" s="96"/>
      <c r="J13" s="96"/>
      <c r="K13" s="95"/>
      <c r="L13" s="95"/>
      <c r="M13" s="95"/>
      <c r="N13" s="95"/>
      <c r="O13" s="95"/>
      <c r="P13" s="95"/>
      <c r="Q13" s="95"/>
      <c r="R13" s="95"/>
      <c r="S13" s="95"/>
      <c r="T13" s="95"/>
      <c r="U13" s="95"/>
      <c r="V13" s="95"/>
      <c r="W13" s="95"/>
      <c r="X13" s="95"/>
      <c r="Y13" s="95"/>
      <c r="Z13" s="95"/>
      <c r="AA13" s="95"/>
      <c r="AB13" s="95"/>
      <c r="AC13" s="95"/>
      <c r="AD13" s="95"/>
      <c r="AE13" s="95"/>
      <c r="AF13" s="95"/>
      <c r="AG13" s="96">
        <v>1</v>
      </c>
      <c r="AH13" s="96">
        <v>1.08</v>
      </c>
      <c r="AI13" s="96"/>
      <c r="AJ13" s="97">
        <v>7639000</v>
      </c>
      <c r="AK13" s="97">
        <v>57600</v>
      </c>
      <c r="AL13" s="97">
        <v>9600</v>
      </c>
      <c r="AM13" s="97">
        <v>48000</v>
      </c>
      <c r="AN13" s="97"/>
      <c r="AO13" s="97"/>
      <c r="AP13" s="97"/>
      <c r="AQ13" s="96"/>
      <c r="AR13" s="105" t="s">
        <v>838</v>
      </c>
      <c r="AS13" s="96">
        <v>50000</v>
      </c>
      <c r="AT13" s="98" t="s">
        <v>791</v>
      </c>
      <c r="AU13" s="98" t="s">
        <v>792</v>
      </c>
      <c r="AV13" s="96" t="s">
        <v>468</v>
      </c>
      <c r="AW13" s="96" t="s">
        <v>839</v>
      </c>
      <c r="AX13" s="95" t="s">
        <v>678</v>
      </c>
      <c r="AY13" s="95" t="s">
        <v>677</v>
      </c>
      <c r="AZ13" s="94"/>
      <c r="BA13" s="94"/>
      <c r="BB13" s="94"/>
      <c r="BC13" s="94"/>
      <c r="BD13" s="94"/>
      <c r="BE13" s="94"/>
      <c r="BF13" s="94"/>
      <c r="BG13" s="94" t="s">
        <v>5</v>
      </c>
      <c r="BH13" s="94" t="s">
        <v>522</v>
      </c>
      <c r="BI13" s="94"/>
      <c r="BJ13" s="99">
        <v>40737</v>
      </c>
      <c r="BK13" s="94"/>
      <c r="BL13" s="99">
        <v>43187</v>
      </c>
      <c r="BM13" s="94" t="s">
        <v>477</v>
      </c>
      <c r="BN13" s="94"/>
      <c r="BO13" s="99">
        <v>44212</v>
      </c>
      <c r="BP13" s="99">
        <v>44576</v>
      </c>
      <c r="BQ13" s="100"/>
      <c r="BR13" s="94"/>
      <c r="BS13" s="94"/>
      <c r="BT13" s="94"/>
      <c r="BU13" s="94"/>
      <c r="BV13" s="94"/>
      <c r="BW13" s="94"/>
      <c r="BX13" s="94"/>
      <c r="BY13" s="94"/>
      <c r="BZ13" s="94"/>
      <c r="CA13" s="94"/>
      <c r="CB13" s="94"/>
      <c r="CC13" s="94">
        <v>1</v>
      </c>
      <c r="CD13" s="94"/>
      <c r="CE13" s="94"/>
      <c r="CF13" s="94"/>
      <c r="CG13" s="94"/>
      <c r="CH13" s="101"/>
      <c r="CI13" s="94"/>
      <c r="CJ13" s="94"/>
      <c r="CK13" s="94"/>
      <c r="CL13" s="94"/>
      <c r="CM13" s="94"/>
      <c r="CN13" s="94"/>
      <c r="CO13" s="94"/>
      <c r="CP13" s="94"/>
      <c r="CQ13" s="94"/>
    </row>
    <row r="14" spans="1:96" s="89" customFormat="1">
      <c r="A14" s="103" t="s">
        <v>422</v>
      </c>
      <c r="B14" s="129" t="e">
        <f>VLOOKUP(A14,#REF!,2,FALSE)</f>
        <v>#REF!</v>
      </c>
      <c r="C14" s="129" t="str">
        <f>VLOOKUP(A14,'LBA saraksts'!$C$3:$G$58,5,FALSE)</f>
        <v>darbojas brīvā tirgū</v>
      </c>
      <c r="D14" s="129" t="s">
        <v>215</v>
      </c>
      <c r="E14" s="94">
        <v>41503047201</v>
      </c>
      <c r="F14" s="95" t="s">
        <v>676</v>
      </c>
      <c r="G14" s="96" t="s">
        <v>306</v>
      </c>
      <c r="H14" s="96" t="s">
        <v>307</v>
      </c>
      <c r="I14" s="96" t="s">
        <v>308</v>
      </c>
      <c r="J14" s="96" t="s">
        <v>126</v>
      </c>
      <c r="K14" s="96" t="s">
        <v>7</v>
      </c>
      <c r="L14" s="96" t="s">
        <v>305</v>
      </c>
      <c r="M14" s="96">
        <v>2</v>
      </c>
      <c r="N14" s="96">
        <v>3</v>
      </c>
      <c r="O14" s="96" t="s">
        <v>369</v>
      </c>
      <c r="P14" s="96"/>
      <c r="Q14" s="96">
        <v>1</v>
      </c>
      <c r="R14" s="96" t="s">
        <v>377</v>
      </c>
      <c r="S14" s="96" t="s">
        <v>377</v>
      </c>
      <c r="T14" s="96" t="s">
        <v>377</v>
      </c>
      <c r="U14" s="96" t="s">
        <v>377</v>
      </c>
      <c r="V14" s="96" t="s">
        <v>377</v>
      </c>
      <c r="W14" s="96" t="s">
        <v>377</v>
      </c>
      <c r="X14" s="96" t="s">
        <v>377</v>
      </c>
      <c r="Y14" s="96" t="s">
        <v>377</v>
      </c>
      <c r="Z14" s="96" t="s">
        <v>377</v>
      </c>
      <c r="AA14" s="96" t="s">
        <v>377</v>
      </c>
      <c r="AB14" s="96" t="s">
        <v>377</v>
      </c>
      <c r="AC14" s="96" t="s">
        <v>377</v>
      </c>
      <c r="AD14" s="96" t="s">
        <v>377</v>
      </c>
      <c r="AE14" s="96" t="s">
        <v>377</v>
      </c>
      <c r="AF14" s="96" t="s">
        <v>377</v>
      </c>
      <c r="AG14" s="96">
        <v>0.6</v>
      </c>
      <c r="AH14" s="96"/>
      <c r="AI14" s="96">
        <v>0.6</v>
      </c>
      <c r="AJ14" s="97" t="s">
        <v>413</v>
      </c>
      <c r="AK14" s="97">
        <v>29015</v>
      </c>
      <c r="AL14" s="97">
        <v>11000</v>
      </c>
      <c r="AM14" s="97">
        <v>15000</v>
      </c>
      <c r="AN14" s="97">
        <v>15</v>
      </c>
      <c r="AO14" s="97" t="s">
        <v>377</v>
      </c>
      <c r="AP14" s="97">
        <v>3000</v>
      </c>
      <c r="AQ14" s="96" t="s">
        <v>814</v>
      </c>
      <c r="AR14" s="96" t="s">
        <v>414</v>
      </c>
      <c r="AS14" s="96">
        <v>9000</v>
      </c>
      <c r="AT14" s="98" t="s">
        <v>791</v>
      </c>
      <c r="AU14" s="98" t="s">
        <v>792</v>
      </c>
      <c r="AV14" s="96" t="s">
        <v>811</v>
      </c>
      <c r="AW14" s="96" t="s">
        <v>796</v>
      </c>
      <c r="AX14" s="95" t="s">
        <v>675</v>
      </c>
      <c r="AY14" s="95" t="s">
        <v>674</v>
      </c>
      <c r="AZ14" s="94"/>
      <c r="BA14" s="94"/>
      <c r="BB14" s="94"/>
      <c r="BC14" s="94"/>
      <c r="BD14" s="94"/>
      <c r="BE14" s="94"/>
      <c r="BF14" s="94"/>
      <c r="BG14" s="94" t="s">
        <v>5</v>
      </c>
      <c r="BH14" s="94" t="s">
        <v>620</v>
      </c>
      <c r="BI14" s="94"/>
      <c r="BJ14" s="99">
        <v>41351</v>
      </c>
      <c r="BK14" s="94"/>
      <c r="BL14" s="94" t="s">
        <v>673</v>
      </c>
      <c r="BM14" s="94" t="s">
        <v>488</v>
      </c>
      <c r="BN14" s="99">
        <v>44205</v>
      </c>
      <c r="BO14" s="94"/>
      <c r="BP14" s="94"/>
      <c r="BQ14" s="101"/>
      <c r="BR14" s="94"/>
      <c r="BS14" s="94"/>
      <c r="BT14" s="94"/>
      <c r="BU14" s="94"/>
      <c r="BV14" s="94"/>
      <c r="BW14" s="94"/>
      <c r="BX14" s="94"/>
      <c r="BY14" s="94"/>
      <c r="BZ14" s="94"/>
      <c r="CA14" s="94"/>
      <c r="CB14" s="94"/>
      <c r="CC14" s="94">
        <v>1</v>
      </c>
      <c r="CD14" s="94"/>
      <c r="CE14" s="94"/>
      <c r="CF14" s="94"/>
      <c r="CG14" s="94"/>
      <c r="CH14" s="101"/>
      <c r="CI14" s="94"/>
      <c r="CJ14" s="94"/>
      <c r="CK14" s="94"/>
      <c r="CL14" s="94"/>
      <c r="CM14" s="94"/>
      <c r="CN14" s="94"/>
      <c r="CO14" s="94"/>
      <c r="CP14" s="94"/>
      <c r="CQ14" s="94"/>
    </row>
    <row r="15" spans="1:96" s="89" customFormat="1">
      <c r="A15" s="106" t="s">
        <v>246</v>
      </c>
      <c r="B15" s="129" t="e">
        <f>VLOOKUP(A15,#REF!,2,FALSE)</f>
        <v>#REF!</v>
      </c>
      <c r="C15" s="129" t="str">
        <f>VLOOKUP(A15,'LBA saraksts'!$C$3:$G$58,5,FALSE)</f>
        <v>OI līdz 2/2/2022</v>
      </c>
      <c r="D15" s="129" t="s">
        <v>215</v>
      </c>
      <c r="E15" s="107">
        <v>40103214053</v>
      </c>
      <c r="F15" s="105" t="str">
        <f>'LBA saraksts'!H19</f>
        <v>Siguldas novads, Allažu pagasts, "Krastmalas"</v>
      </c>
      <c r="G15" s="96" t="s">
        <v>283</v>
      </c>
      <c r="H15" s="96" t="s">
        <v>290</v>
      </c>
      <c r="I15" s="96" t="s">
        <v>291</v>
      </c>
      <c r="J15" s="96" t="s">
        <v>76</v>
      </c>
      <c r="K15" s="96" t="s">
        <v>7</v>
      </c>
      <c r="L15" s="96" t="s">
        <v>254</v>
      </c>
      <c r="M15" s="96">
        <v>2</v>
      </c>
      <c r="N15" s="96"/>
      <c r="O15" s="96" t="s">
        <v>369</v>
      </c>
      <c r="P15" s="96"/>
      <c r="Q15" s="96">
        <v>1</v>
      </c>
      <c r="R15" s="96" t="s">
        <v>377</v>
      </c>
      <c r="S15" s="96" t="s">
        <v>377</v>
      </c>
      <c r="T15" s="96" t="s">
        <v>377</v>
      </c>
      <c r="U15" s="96" t="s">
        <v>377</v>
      </c>
      <c r="V15" s="96" t="s">
        <v>377</v>
      </c>
      <c r="W15" s="96" t="s">
        <v>377</v>
      </c>
      <c r="X15" s="96" t="s">
        <v>377</v>
      </c>
      <c r="Y15" s="96" t="s">
        <v>377</v>
      </c>
      <c r="Z15" s="96" t="s">
        <v>377</v>
      </c>
      <c r="AA15" s="96" t="s">
        <v>377</v>
      </c>
      <c r="AB15" s="96" t="s">
        <v>377</v>
      </c>
      <c r="AC15" s="96" t="s">
        <v>377</v>
      </c>
      <c r="AD15" s="96" t="s">
        <v>377</v>
      </c>
      <c r="AE15" s="96" t="s">
        <v>377</v>
      </c>
      <c r="AF15" s="96" t="s">
        <v>377</v>
      </c>
      <c r="AG15" s="96"/>
      <c r="AH15" s="96"/>
      <c r="AI15" s="96"/>
      <c r="AJ15" s="97"/>
      <c r="AK15" s="97"/>
      <c r="AL15" s="97"/>
      <c r="AM15" s="97"/>
      <c r="AN15" s="97"/>
      <c r="AO15" s="97"/>
      <c r="AP15" s="97"/>
      <c r="AQ15" s="96"/>
      <c r="AR15" s="96"/>
      <c r="AS15" s="96"/>
      <c r="AT15" s="96"/>
      <c r="AU15" s="96"/>
      <c r="AV15" s="96"/>
      <c r="AW15" s="96"/>
      <c r="AX15" s="105"/>
      <c r="AY15" s="105"/>
      <c r="AZ15" s="105"/>
      <c r="BA15" s="105"/>
      <c r="BB15" s="105"/>
      <c r="BC15" s="105"/>
      <c r="BD15" s="105"/>
      <c r="BE15" s="105"/>
      <c r="BF15" s="105"/>
      <c r="BG15" s="105" t="s">
        <v>468</v>
      </c>
      <c r="BH15" s="105"/>
      <c r="BI15" s="105"/>
      <c r="BJ15" s="105"/>
      <c r="BK15" s="105"/>
      <c r="BL15" s="105"/>
      <c r="BM15" s="105"/>
      <c r="BN15" s="105"/>
      <c r="BO15" s="105"/>
      <c r="BP15" s="105"/>
      <c r="BQ15" s="108"/>
      <c r="BR15" s="105"/>
      <c r="BS15" s="105"/>
      <c r="BT15" s="105"/>
      <c r="BU15" s="105"/>
      <c r="BV15" s="105"/>
      <c r="BW15" s="105"/>
      <c r="BX15" s="105"/>
      <c r="BY15" s="105"/>
      <c r="BZ15" s="105"/>
      <c r="CA15" s="105"/>
      <c r="CB15" s="105"/>
      <c r="CC15" s="105"/>
      <c r="CD15" s="105"/>
      <c r="CE15" s="105"/>
      <c r="CF15" s="105"/>
      <c r="CG15" s="105"/>
      <c r="CH15" s="108"/>
      <c r="CI15" s="105"/>
      <c r="CJ15" s="105"/>
      <c r="CK15" s="105"/>
      <c r="CL15" s="105"/>
      <c r="CM15" s="105"/>
      <c r="CN15" s="105"/>
      <c r="CO15" s="105"/>
      <c r="CP15" s="105"/>
      <c r="CQ15" s="105"/>
    </row>
    <row r="16" spans="1:96" s="89" customFormat="1">
      <c r="A16" s="160" t="s">
        <v>670</v>
      </c>
      <c r="B16" s="129" t="e">
        <f>VLOOKUP(A16,#REF!,2,FALSE)</f>
        <v>#REF!</v>
      </c>
      <c r="C16" s="165" t="str">
        <f>VLOOKUP(A16,'LBA saraksts'!$C$3:$G$58,5,FALSE)</f>
        <v>darbība ir pārtraukta 2021</v>
      </c>
      <c r="D16" s="129" t="s">
        <v>215</v>
      </c>
      <c r="E16" s="94">
        <v>45403022903</v>
      </c>
      <c r="F16" s="95" t="s">
        <v>669</v>
      </c>
      <c r="G16" s="96" t="s">
        <v>262</v>
      </c>
      <c r="H16" s="96" t="s">
        <v>263</v>
      </c>
      <c r="I16" s="96" t="s">
        <v>264</v>
      </c>
      <c r="J16" s="96" t="s">
        <v>115</v>
      </c>
      <c r="K16" s="96" t="s">
        <v>56</v>
      </c>
      <c r="L16" s="96" t="s">
        <v>254</v>
      </c>
      <c r="M16" s="96">
        <v>2</v>
      </c>
      <c r="N16" s="96">
        <v>3</v>
      </c>
      <c r="O16" s="96" t="s">
        <v>369</v>
      </c>
      <c r="P16" s="96"/>
      <c r="Q16" s="96" t="s">
        <v>377</v>
      </c>
      <c r="R16" s="96">
        <v>1</v>
      </c>
      <c r="S16" s="96" t="s">
        <v>377</v>
      </c>
      <c r="T16" s="96" t="s">
        <v>377</v>
      </c>
      <c r="U16" s="96" t="s">
        <v>377</v>
      </c>
      <c r="V16" s="96">
        <v>1</v>
      </c>
      <c r="W16" s="96" t="s">
        <v>377</v>
      </c>
      <c r="X16" s="96" t="s">
        <v>377</v>
      </c>
      <c r="Y16" s="96" t="s">
        <v>377</v>
      </c>
      <c r="Z16" s="96" t="s">
        <v>377</v>
      </c>
      <c r="AA16" s="96" t="s">
        <v>377</v>
      </c>
      <c r="AB16" s="96" t="s">
        <v>377</v>
      </c>
      <c r="AC16" s="96">
        <v>1</v>
      </c>
      <c r="AD16" s="96" t="s">
        <v>377</v>
      </c>
      <c r="AE16" s="96" t="s">
        <v>377</v>
      </c>
      <c r="AF16" s="96" t="s">
        <v>377</v>
      </c>
      <c r="AG16" s="96">
        <v>1.96</v>
      </c>
      <c r="AH16" s="96"/>
      <c r="AI16" s="96">
        <v>2.145</v>
      </c>
      <c r="AJ16" s="97">
        <v>8299200</v>
      </c>
      <c r="AK16" s="97">
        <v>54500</v>
      </c>
      <c r="AL16" s="97">
        <v>20000</v>
      </c>
      <c r="AM16" s="97">
        <v>25500</v>
      </c>
      <c r="AN16" s="97">
        <v>7000</v>
      </c>
      <c r="AO16" s="97" t="s">
        <v>377</v>
      </c>
      <c r="AP16" s="97">
        <v>2500</v>
      </c>
      <c r="AQ16" s="96" t="s">
        <v>902</v>
      </c>
      <c r="AR16" s="96" t="s">
        <v>396</v>
      </c>
      <c r="AS16" s="96">
        <v>47493</v>
      </c>
      <c r="AT16" s="98" t="s">
        <v>791</v>
      </c>
      <c r="AU16" s="98" t="s">
        <v>792</v>
      </c>
      <c r="AV16" s="98" t="s">
        <v>468</v>
      </c>
      <c r="AW16" s="96" t="s">
        <v>812</v>
      </c>
      <c r="AX16" s="95" t="s">
        <v>672</v>
      </c>
      <c r="AY16" s="95" t="s">
        <v>671</v>
      </c>
      <c r="AZ16" s="94"/>
      <c r="BA16" s="94"/>
      <c r="BB16" s="94"/>
      <c r="BC16" s="94"/>
      <c r="BD16" s="94"/>
      <c r="BE16" s="94"/>
      <c r="BF16" s="94"/>
      <c r="BG16" s="94" t="s">
        <v>5</v>
      </c>
      <c r="BH16" s="94" t="s">
        <v>522</v>
      </c>
      <c r="BI16" s="94"/>
      <c r="BJ16" s="99">
        <v>40787</v>
      </c>
      <c r="BK16" s="94"/>
      <c r="BL16" s="94"/>
      <c r="BM16" s="94"/>
      <c r="BN16" s="94"/>
      <c r="BO16" s="94"/>
      <c r="BP16" s="94"/>
      <c r="BQ16" s="101"/>
      <c r="BR16" s="94"/>
      <c r="BS16" s="94"/>
      <c r="BT16" s="94"/>
      <c r="BU16" s="94"/>
      <c r="BV16" s="94"/>
      <c r="BW16" s="94"/>
      <c r="BX16" s="94"/>
      <c r="BY16" s="94"/>
      <c r="BZ16" s="94"/>
      <c r="CA16" s="94"/>
      <c r="CB16" s="94"/>
      <c r="CC16" s="94">
        <v>1</v>
      </c>
      <c r="CD16" s="94"/>
      <c r="CE16" s="94"/>
      <c r="CF16" s="94">
        <v>1</v>
      </c>
      <c r="CG16" s="94"/>
      <c r="CH16" s="101"/>
      <c r="CI16" s="94"/>
      <c r="CJ16" s="94"/>
      <c r="CK16" s="94"/>
      <c r="CL16" s="94"/>
      <c r="CM16" s="94"/>
      <c r="CN16" s="94"/>
      <c r="CO16" s="94"/>
      <c r="CP16" s="94"/>
      <c r="CQ16" s="94"/>
    </row>
    <row r="17" spans="1:95" s="89" customFormat="1">
      <c r="A17" s="160" t="s">
        <v>656</v>
      </c>
      <c r="B17" s="129" t="e">
        <f>VLOOKUP(A17,#REF!,2,FALSE)</f>
        <v>#REF!</v>
      </c>
      <c r="C17" s="165" t="str">
        <f>VLOOKUP(A17,'LBA saraksts'!$C$3:$G$58,5,FALSE)</f>
        <v>likvidēta 2020. gadā</v>
      </c>
      <c r="D17" s="129" t="s">
        <v>215</v>
      </c>
      <c r="E17" s="94">
        <v>53603004641</v>
      </c>
      <c r="F17" s="95" t="s">
        <v>667</v>
      </c>
      <c r="G17" s="96" t="s">
        <v>265</v>
      </c>
      <c r="H17" s="96"/>
      <c r="I17" s="96"/>
      <c r="J17" s="96"/>
      <c r="K17" s="95"/>
      <c r="L17" s="95"/>
      <c r="M17" s="95"/>
      <c r="N17" s="95"/>
      <c r="O17" s="95"/>
      <c r="P17" s="95"/>
      <c r="Q17" s="95"/>
      <c r="R17" s="95"/>
      <c r="S17" s="95"/>
      <c r="T17" s="95"/>
      <c r="U17" s="95"/>
      <c r="V17" s="95"/>
      <c r="W17" s="95"/>
      <c r="X17" s="95"/>
      <c r="Y17" s="95"/>
      <c r="Z17" s="95"/>
      <c r="AA17" s="95"/>
      <c r="AB17" s="95"/>
      <c r="AC17" s="95"/>
      <c r="AD17" s="95"/>
      <c r="AE17" s="95"/>
      <c r="AF17" s="95"/>
      <c r="AG17" s="96">
        <v>1.0629999999999999</v>
      </c>
      <c r="AH17" s="96">
        <v>1.103</v>
      </c>
      <c r="AI17" s="96"/>
      <c r="AJ17" s="97">
        <v>343000</v>
      </c>
      <c r="AK17" s="97">
        <v>21700</v>
      </c>
      <c r="AL17" s="97">
        <v>5000</v>
      </c>
      <c r="AM17" s="97">
        <v>16700</v>
      </c>
      <c r="AN17" s="97"/>
      <c r="AO17" s="97"/>
      <c r="AP17" s="97"/>
      <c r="AQ17" s="96"/>
      <c r="AR17" s="96" t="s">
        <v>840</v>
      </c>
      <c r="AS17" s="96">
        <v>16000</v>
      </c>
      <c r="AT17" s="98" t="s">
        <v>791</v>
      </c>
      <c r="AU17" s="98" t="s">
        <v>792</v>
      </c>
      <c r="AV17" s="96" t="s">
        <v>468</v>
      </c>
      <c r="AW17" s="96" t="s">
        <v>841</v>
      </c>
      <c r="AX17" s="95" t="s">
        <v>666</v>
      </c>
      <c r="AY17" s="95" t="s">
        <v>665</v>
      </c>
      <c r="AZ17" s="95" t="s">
        <v>664</v>
      </c>
      <c r="BA17" s="94"/>
      <c r="BB17" s="94"/>
      <c r="BC17" s="94"/>
      <c r="BD17" s="94"/>
      <c r="BE17" s="94"/>
      <c r="BF17" s="94"/>
      <c r="BG17" s="94" t="s">
        <v>5</v>
      </c>
      <c r="BH17" s="94" t="s">
        <v>474</v>
      </c>
      <c r="BI17" s="94"/>
      <c r="BJ17" s="99">
        <v>42181</v>
      </c>
      <c r="BK17" s="94"/>
      <c r="BL17" s="94" t="s">
        <v>663</v>
      </c>
      <c r="BM17" s="94"/>
      <c r="BN17" s="94"/>
      <c r="BO17" s="94"/>
      <c r="BP17" s="94"/>
      <c r="BQ17" s="101"/>
      <c r="BR17" s="94"/>
      <c r="BS17" s="94"/>
      <c r="BT17" s="94"/>
      <c r="BU17" s="94"/>
      <c r="BV17" s="94"/>
      <c r="BW17" s="94"/>
      <c r="BX17" s="94"/>
      <c r="BY17" s="94"/>
      <c r="BZ17" s="94"/>
      <c r="CA17" s="94"/>
      <c r="CB17" s="94"/>
      <c r="CC17" s="94">
        <v>1</v>
      </c>
      <c r="CD17" s="94"/>
      <c r="CE17" s="94"/>
      <c r="CF17" s="94">
        <v>1</v>
      </c>
      <c r="CG17" s="94"/>
      <c r="CH17" s="101"/>
      <c r="CI17" s="94"/>
      <c r="CJ17" s="94"/>
      <c r="CK17" s="94"/>
      <c r="CL17" s="94"/>
      <c r="CM17" s="94"/>
      <c r="CN17" s="94"/>
      <c r="CO17" s="94"/>
      <c r="CP17" s="94"/>
      <c r="CQ17" s="94">
        <v>1</v>
      </c>
    </row>
    <row r="18" spans="1:95" s="89" customFormat="1" hidden="1">
      <c r="A18" s="127" t="s">
        <v>694</v>
      </c>
      <c r="B18" s="127"/>
      <c r="C18" s="127"/>
      <c r="D18" s="94" t="s">
        <v>217</v>
      </c>
      <c r="E18" s="94">
        <v>45103001086</v>
      </c>
      <c r="F18" s="95" t="s">
        <v>708</v>
      </c>
      <c r="G18" s="96"/>
      <c r="H18" s="96"/>
      <c r="I18" s="96"/>
      <c r="J18" s="96"/>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104"/>
      <c r="AK18" s="104"/>
      <c r="AL18" s="104"/>
      <c r="AM18" s="104"/>
      <c r="AN18" s="104"/>
      <c r="AO18" s="104"/>
      <c r="AP18" s="104"/>
      <c r="AQ18" s="95"/>
      <c r="AR18" s="95"/>
      <c r="AS18" s="95"/>
      <c r="AT18" s="95"/>
      <c r="AU18" s="95"/>
      <c r="AV18" s="95"/>
      <c r="AW18" s="95"/>
      <c r="AX18" s="95" t="s">
        <v>707</v>
      </c>
      <c r="AY18" s="94"/>
      <c r="AZ18" s="94"/>
      <c r="BA18" s="94"/>
      <c r="BB18" s="94"/>
      <c r="BC18" s="94"/>
      <c r="BD18" s="94"/>
      <c r="BE18" s="94"/>
      <c r="BF18" s="94"/>
      <c r="BG18" s="94" t="s">
        <v>470</v>
      </c>
      <c r="BH18" s="94"/>
      <c r="BI18" s="94" t="s">
        <v>707</v>
      </c>
      <c r="BJ18" s="99">
        <v>40170</v>
      </c>
      <c r="BK18" s="94"/>
      <c r="BL18" s="94"/>
      <c r="BM18" s="94"/>
      <c r="BN18" s="94"/>
      <c r="BO18" s="94"/>
      <c r="BP18" s="94"/>
      <c r="BQ18" s="101"/>
      <c r="BR18" s="94">
        <v>1</v>
      </c>
      <c r="BS18" s="94"/>
      <c r="BT18" s="94"/>
      <c r="BU18" s="94"/>
      <c r="BV18" s="94"/>
      <c r="BW18" s="94"/>
      <c r="BX18" s="94"/>
      <c r="BY18" s="94"/>
      <c r="BZ18" s="94"/>
      <c r="CA18" s="94"/>
      <c r="CB18" s="94"/>
      <c r="CC18" s="94"/>
      <c r="CD18" s="94"/>
      <c r="CE18" s="94"/>
      <c r="CF18" s="94"/>
      <c r="CG18" s="94"/>
      <c r="CH18" s="101"/>
      <c r="CI18" s="94"/>
      <c r="CJ18" s="94"/>
      <c r="CK18" s="94"/>
      <c r="CL18" s="94"/>
      <c r="CM18" s="94"/>
      <c r="CN18" s="94"/>
      <c r="CO18" s="94"/>
      <c r="CP18" s="94"/>
      <c r="CQ18" s="94"/>
    </row>
    <row r="19" spans="1:95" s="89" customFormat="1" hidden="1">
      <c r="A19" s="127" t="s">
        <v>694</v>
      </c>
      <c r="B19" s="127"/>
      <c r="C19" s="127"/>
      <c r="D19" s="94" t="s">
        <v>217</v>
      </c>
      <c r="E19" s="94">
        <v>45103001086</v>
      </c>
      <c r="F19" s="95" t="s">
        <v>706</v>
      </c>
      <c r="G19" s="96"/>
      <c r="H19" s="96"/>
      <c r="I19" s="96"/>
      <c r="J19" s="96"/>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104"/>
      <c r="AK19" s="104"/>
      <c r="AL19" s="104"/>
      <c r="AM19" s="104"/>
      <c r="AN19" s="104"/>
      <c r="AO19" s="104"/>
      <c r="AP19" s="104"/>
      <c r="AQ19" s="95"/>
      <c r="AR19" s="95"/>
      <c r="AS19" s="95"/>
      <c r="AT19" s="95"/>
      <c r="AU19" s="95"/>
      <c r="AV19" s="95"/>
      <c r="AW19" s="95"/>
      <c r="AX19" s="95" t="s">
        <v>705</v>
      </c>
      <c r="AY19" s="94"/>
      <c r="AZ19" s="94"/>
      <c r="BA19" s="94"/>
      <c r="BB19" s="94"/>
      <c r="BC19" s="94"/>
      <c r="BD19" s="94"/>
      <c r="BE19" s="94"/>
      <c r="BF19" s="94"/>
      <c r="BG19" s="94" t="s">
        <v>470</v>
      </c>
      <c r="BH19" s="94"/>
      <c r="BI19" s="94" t="s">
        <v>705</v>
      </c>
      <c r="BJ19" s="99">
        <v>40170</v>
      </c>
      <c r="BK19" s="94"/>
      <c r="BL19" s="94"/>
      <c r="BM19" s="94"/>
      <c r="BN19" s="94"/>
      <c r="BO19" s="94"/>
      <c r="BP19" s="94"/>
      <c r="BQ19" s="101"/>
      <c r="BR19" s="94">
        <v>1</v>
      </c>
      <c r="BS19" s="94"/>
      <c r="BT19" s="94"/>
      <c r="BU19" s="94"/>
      <c r="BV19" s="94"/>
      <c r="BW19" s="94"/>
      <c r="BX19" s="94"/>
      <c r="BY19" s="94"/>
      <c r="BZ19" s="94"/>
      <c r="CA19" s="94"/>
      <c r="CB19" s="94"/>
      <c r="CC19" s="94"/>
      <c r="CD19" s="94"/>
      <c r="CE19" s="94"/>
      <c r="CF19" s="94"/>
      <c r="CG19" s="94"/>
      <c r="CH19" s="101"/>
      <c r="CI19" s="94"/>
      <c r="CJ19" s="94"/>
      <c r="CK19" s="94"/>
      <c r="CL19" s="94"/>
      <c r="CM19" s="94"/>
      <c r="CN19" s="94"/>
      <c r="CO19" s="94"/>
      <c r="CP19" s="94"/>
      <c r="CQ19" s="94"/>
    </row>
    <row r="20" spans="1:95" s="89" customFormat="1" hidden="1">
      <c r="A20" s="127" t="s">
        <v>694</v>
      </c>
      <c r="B20" s="127"/>
      <c r="C20" s="127"/>
      <c r="D20" s="94" t="s">
        <v>217</v>
      </c>
      <c r="E20" s="94">
        <v>45103001086</v>
      </c>
      <c r="F20" s="95" t="s">
        <v>693</v>
      </c>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7"/>
      <c r="AK20" s="97"/>
      <c r="AL20" s="97"/>
      <c r="AM20" s="97"/>
      <c r="AN20" s="97"/>
      <c r="AO20" s="97"/>
      <c r="AP20" s="97"/>
      <c r="AQ20" s="96"/>
      <c r="AR20" s="96"/>
      <c r="AS20" s="96"/>
      <c r="AT20" s="96"/>
      <c r="AU20" s="96"/>
      <c r="AV20" s="96"/>
      <c r="AW20" s="96"/>
      <c r="AX20" s="95" t="s">
        <v>704</v>
      </c>
      <c r="AY20" s="94"/>
      <c r="AZ20" s="94"/>
      <c r="BA20" s="94"/>
      <c r="BB20" s="94"/>
      <c r="BC20" s="94"/>
      <c r="BD20" s="94"/>
      <c r="BE20" s="94"/>
      <c r="BF20" s="94"/>
      <c r="BG20" s="94" t="s">
        <v>470</v>
      </c>
      <c r="BH20" s="94"/>
      <c r="BI20" s="94" t="s">
        <v>704</v>
      </c>
      <c r="BJ20" s="99">
        <v>40170</v>
      </c>
      <c r="BK20" s="94"/>
      <c r="BL20" s="94"/>
      <c r="BM20" s="94"/>
      <c r="BN20" s="94"/>
      <c r="BO20" s="94"/>
      <c r="BP20" s="94"/>
      <c r="BQ20" s="101"/>
      <c r="BR20" s="94">
        <v>1</v>
      </c>
      <c r="BS20" s="94"/>
      <c r="BT20" s="94"/>
      <c r="BU20" s="94"/>
      <c r="BV20" s="94"/>
      <c r="BW20" s="94"/>
      <c r="BX20" s="94"/>
      <c r="BY20" s="94"/>
      <c r="BZ20" s="94"/>
      <c r="CA20" s="94"/>
      <c r="CB20" s="94"/>
      <c r="CC20" s="94"/>
      <c r="CD20" s="94"/>
      <c r="CE20" s="94"/>
      <c r="CF20" s="94"/>
      <c r="CG20" s="94"/>
      <c r="CH20" s="101"/>
      <c r="CI20" s="94"/>
      <c r="CJ20" s="94"/>
      <c r="CK20" s="94"/>
      <c r="CL20" s="94"/>
      <c r="CM20" s="94"/>
      <c r="CN20" s="94"/>
      <c r="CO20" s="94"/>
      <c r="CP20" s="94"/>
      <c r="CQ20" s="94"/>
    </row>
    <row r="21" spans="1:95" s="89" customFormat="1" hidden="1">
      <c r="A21" s="127" t="s">
        <v>694</v>
      </c>
      <c r="B21" s="127"/>
      <c r="C21" s="127"/>
      <c r="D21" s="94" t="s">
        <v>217</v>
      </c>
      <c r="E21" s="94">
        <v>45103001086</v>
      </c>
      <c r="F21" s="95" t="s">
        <v>703</v>
      </c>
      <c r="G21" s="96"/>
      <c r="H21" s="96"/>
      <c r="I21" s="96"/>
      <c r="J21" s="96"/>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104"/>
      <c r="AK21" s="104"/>
      <c r="AL21" s="104"/>
      <c r="AM21" s="104"/>
      <c r="AN21" s="104"/>
      <c r="AO21" s="104"/>
      <c r="AP21" s="104"/>
      <c r="AQ21" s="95"/>
      <c r="AR21" s="95"/>
      <c r="AS21" s="95"/>
      <c r="AT21" s="95"/>
      <c r="AU21" s="95"/>
      <c r="AV21" s="95"/>
      <c r="AW21" s="95"/>
      <c r="AX21" s="95" t="s">
        <v>702</v>
      </c>
      <c r="AY21" s="94"/>
      <c r="AZ21" s="94"/>
      <c r="BA21" s="94"/>
      <c r="BB21" s="94"/>
      <c r="BC21" s="94"/>
      <c r="BD21" s="94"/>
      <c r="BE21" s="94"/>
      <c r="BF21" s="94"/>
      <c r="BG21" s="94" t="s">
        <v>470</v>
      </c>
      <c r="BH21" s="94"/>
      <c r="BI21" s="94" t="s">
        <v>702</v>
      </c>
      <c r="BJ21" s="99">
        <v>40170</v>
      </c>
      <c r="BK21" s="94"/>
      <c r="BL21" s="94"/>
      <c r="BM21" s="94"/>
      <c r="BN21" s="94"/>
      <c r="BO21" s="94"/>
      <c r="BP21" s="94"/>
      <c r="BQ21" s="101"/>
      <c r="BR21" s="94">
        <v>1</v>
      </c>
      <c r="BS21" s="94"/>
      <c r="BT21" s="94"/>
      <c r="BU21" s="94"/>
      <c r="BV21" s="94"/>
      <c r="BW21" s="94"/>
      <c r="BX21" s="94"/>
      <c r="BY21" s="94"/>
      <c r="BZ21" s="94"/>
      <c r="CA21" s="94"/>
      <c r="CB21" s="94"/>
      <c r="CC21" s="94"/>
      <c r="CD21" s="94"/>
      <c r="CE21" s="94"/>
      <c r="CF21" s="94"/>
      <c r="CG21" s="94"/>
      <c r="CH21" s="101"/>
      <c r="CI21" s="94"/>
      <c r="CJ21" s="94"/>
      <c r="CK21" s="94"/>
      <c r="CL21" s="94"/>
      <c r="CM21" s="94">
        <v>1</v>
      </c>
      <c r="CN21" s="94"/>
      <c r="CO21" s="94"/>
      <c r="CP21" s="94"/>
      <c r="CQ21" s="94"/>
    </row>
    <row r="22" spans="1:95" s="89" customFormat="1" hidden="1">
      <c r="A22" s="127" t="s">
        <v>694</v>
      </c>
      <c r="B22" s="127"/>
      <c r="C22" s="127"/>
      <c r="D22" s="94" t="s">
        <v>217</v>
      </c>
      <c r="E22" s="94">
        <v>45103001086</v>
      </c>
      <c r="F22" s="95" t="s">
        <v>701</v>
      </c>
      <c r="G22" s="96"/>
      <c r="H22" s="96"/>
      <c r="I22" s="96"/>
      <c r="J22" s="96"/>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104"/>
      <c r="AK22" s="104"/>
      <c r="AL22" s="104"/>
      <c r="AM22" s="104"/>
      <c r="AN22" s="104"/>
      <c r="AO22" s="104"/>
      <c r="AP22" s="104"/>
      <c r="AQ22" s="95"/>
      <c r="AR22" s="95"/>
      <c r="AS22" s="95"/>
      <c r="AT22" s="95"/>
      <c r="AU22" s="95"/>
      <c r="AV22" s="95"/>
      <c r="AW22" s="95"/>
      <c r="AX22" s="95" t="s">
        <v>700</v>
      </c>
      <c r="AY22" s="94"/>
      <c r="AZ22" s="94"/>
      <c r="BA22" s="94"/>
      <c r="BB22" s="94"/>
      <c r="BC22" s="94"/>
      <c r="BD22" s="94"/>
      <c r="BE22" s="94"/>
      <c r="BF22" s="94"/>
      <c r="BG22" s="94" t="s">
        <v>470</v>
      </c>
      <c r="BH22" s="94"/>
      <c r="BI22" s="94" t="s">
        <v>700</v>
      </c>
      <c r="BJ22" s="99">
        <v>40170</v>
      </c>
      <c r="BK22" s="94"/>
      <c r="BL22" s="94"/>
      <c r="BM22" s="94"/>
      <c r="BN22" s="94"/>
      <c r="BO22" s="94"/>
      <c r="BP22" s="94"/>
      <c r="BQ22" s="101"/>
      <c r="BR22" s="94">
        <v>1</v>
      </c>
      <c r="BS22" s="94"/>
      <c r="BT22" s="94"/>
      <c r="BU22" s="94"/>
      <c r="BV22" s="94"/>
      <c r="BW22" s="94"/>
      <c r="BX22" s="94"/>
      <c r="BY22" s="94"/>
      <c r="BZ22" s="94"/>
      <c r="CA22" s="94"/>
      <c r="CB22" s="94"/>
      <c r="CC22" s="94"/>
      <c r="CD22" s="94"/>
      <c r="CE22" s="94"/>
      <c r="CF22" s="94"/>
      <c r="CG22" s="94"/>
      <c r="CH22" s="101"/>
      <c r="CI22" s="94"/>
      <c r="CJ22" s="94"/>
      <c r="CK22" s="94"/>
      <c r="CL22" s="94"/>
      <c r="CM22" s="94"/>
      <c r="CN22" s="94"/>
      <c r="CO22" s="94"/>
      <c r="CP22" s="94"/>
      <c r="CQ22" s="94"/>
    </row>
    <row r="23" spans="1:95" s="89" customFormat="1" hidden="1">
      <c r="A23" s="127" t="s">
        <v>694</v>
      </c>
      <c r="B23" s="127"/>
      <c r="C23" s="127"/>
      <c r="D23" s="94" t="s">
        <v>217</v>
      </c>
      <c r="E23" s="94">
        <v>45103001086</v>
      </c>
      <c r="F23" s="95" t="s">
        <v>699</v>
      </c>
      <c r="G23" s="96"/>
      <c r="H23" s="96"/>
      <c r="I23" s="96"/>
      <c r="J23" s="96"/>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104"/>
      <c r="AK23" s="104"/>
      <c r="AL23" s="104"/>
      <c r="AM23" s="104"/>
      <c r="AN23" s="104"/>
      <c r="AO23" s="104"/>
      <c r="AP23" s="104"/>
      <c r="AQ23" s="95"/>
      <c r="AR23" s="95"/>
      <c r="AS23" s="95"/>
      <c r="AT23" s="95"/>
      <c r="AU23" s="95"/>
      <c r="AV23" s="95"/>
      <c r="AW23" s="95"/>
      <c r="AX23" s="95" t="s">
        <v>698</v>
      </c>
      <c r="AY23" s="94"/>
      <c r="AZ23" s="94"/>
      <c r="BA23" s="94"/>
      <c r="BB23" s="94"/>
      <c r="BC23" s="94"/>
      <c r="BD23" s="94"/>
      <c r="BE23" s="94"/>
      <c r="BF23" s="94"/>
      <c r="BG23" s="94" t="s">
        <v>470</v>
      </c>
      <c r="BH23" s="94"/>
      <c r="BI23" s="94" t="s">
        <v>697</v>
      </c>
      <c r="BJ23" s="99">
        <v>38005</v>
      </c>
      <c r="BK23" s="94"/>
      <c r="BL23" s="94"/>
      <c r="BM23" s="94"/>
      <c r="BN23" s="94"/>
      <c r="BO23" s="94"/>
      <c r="BP23" s="94"/>
      <c r="BQ23" s="101"/>
      <c r="BR23" s="94"/>
      <c r="BS23" s="94"/>
      <c r="BT23" s="94"/>
      <c r="BU23" s="94"/>
      <c r="BV23" s="94"/>
      <c r="BW23" s="94"/>
      <c r="BX23" s="94"/>
      <c r="BY23" s="94"/>
      <c r="BZ23" s="94"/>
      <c r="CA23" s="94"/>
      <c r="CB23" s="94"/>
      <c r="CC23" s="94"/>
      <c r="CD23" s="94"/>
      <c r="CE23" s="94"/>
      <c r="CF23" s="94">
        <v>1</v>
      </c>
      <c r="CG23" s="94"/>
      <c r="CH23" s="101"/>
      <c r="CI23" s="94"/>
      <c r="CJ23" s="94"/>
      <c r="CK23" s="94"/>
      <c r="CL23" s="94"/>
      <c r="CM23" s="94"/>
      <c r="CN23" s="94"/>
      <c r="CO23" s="94"/>
      <c r="CP23" s="94">
        <v>1</v>
      </c>
      <c r="CQ23" s="94">
        <v>1</v>
      </c>
    </row>
    <row r="24" spans="1:95" s="89" customFormat="1" hidden="1">
      <c r="A24" s="127" t="s">
        <v>694</v>
      </c>
      <c r="B24" s="127"/>
      <c r="C24" s="127"/>
      <c r="D24" s="94" t="s">
        <v>217</v>
      </c>
      <c r="E24" s="94">
        <v>45103001086</v>
      </c>
      <c r="F24" s="95" t="s">
        <v>696</v>
      </c>
      <c r="G24" s="96"/>
      <c r="H24" s="96"/>
      <c r="I24" s="96"/>
      <c r="J24" s="96"/>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104"/>
      <c r="AK24" s="104"/>
      <c r="AL24" s="104"/>
      <c r="AM24" s="104"/>
      <c r="AN24" s="104"/>
      <c r="AO24" s="104"/>
      <c r="AP24" s="104"/>
      <c r="AQ24" s="95"/>
      <c r="AR24" s="95"/>
      <c r="AS24" s="95"/>
      <c r="AT24" s="95"/>
      <c r="AU24" s="95"/>
      <c r="AV24" s="95"/>
      <c r="AW24" s="95"/>
      <c r="AX24" s="95" t="s">
        <v>695</v>
      </c>
      <c r="AY24" s="94"/>
      <c r="AZ24" s="94"/>
      <c r="BA24" s="94"/>
      <c r="BB24" s="94"/>
      <c r="BC24" s="94"/>
      <c r="BD24" s="94"/>
      <c r="BE24" s="94"/>
      <c r="BF24" s="94"/>
      <c r="BG24" s="94" t="s">
        <v>470</v>
      </c>
      <c r="BH24" s="94"/>
      <c r="BI24" s="94" t="s">
        <v>695</v>
      </c>
      <c r="BJ24" s="99">
        <v>41936</v>
      </c>
      <c r="BK24" s="94"/>
      <c r="BL24" s="94"/>
      <c r="BM24" s="94"/>
      <c r="BN24" s="94"/>
      <c r="BO24" s="94"/>
      <c r="BP24" s="94"/>
      <c r="BQ24" s="101"/>
      <c r="BR24" s="94"/>
      <c r="BS24" s="94"/>
      <c r="BT24" s="94"/>
      <c r="BU24" s="94"/>
      <c r="BV24" s="94"/>
      <c r="BW24" s="94"/>
      <c r="BX24" s="94"/>
      <c r="BY24" s="94"/>
      <c r="BZ24" s="94"/>
      <c r="CA24" s="94"/>
      <c r="CB24" s="94"/>
      <c r="CC24" s="94"/>
      <c r="CD24" s="94"/>
      <c r="CE24" s="94"/>
      <c r="CF24" s="94">
        <v>1</v>
      </c>
      <c r="CG24" s="94"/>
      <c r="CH24" s="101"/>
      <c r="CI24" s="94"/>
      <c r="CJ24" s="94"/>
      <c r="CK24" s="94"/>
      <c r="CL24" s="94"/>
      <c r="CM24" s="94"/>
      <c r="CN24" s="94"/>
      <c r="CO24" s="94"/>
      <c r="CP24" s="94"/>
      <c r="CQ24" s="94"/>
    </row>
    <row r="25" spans="1:95" s="89" customFormat="1" hidden="1">
      <c r="A25" s="127" t="s">
        <v>694</v>
      </c>
      <c r="B25" s="127"/>
      <c r="C25" s="127"/>
      <c r="D25" s="94" t="s">
        <v>217</v>
      </c>
      <c r="E25" s="94">
        <v>45103001086</v>
      </c>
      <c r="F25" s="95" t="s">
        <v>693</v>
      </c>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7"/>
      <c r="AK25" s="97"/>
      <c r="AL25" s="97"/>
      <c r="AM25" s="97"/>
      <c r="AN25" s="97"/>
      <c r="AO25" s="97"/>
      <c r="AP25" s="97"/>
      <c r="AQ25" s="96"/>
      <c r="AR25" s="96"/>
      <c r="AS25" s="96"/>
      <c r="AT25" s="96"/>
      <c r="AU25" s="96"/>
      <c r="AV25" s="96"/>
      <c r="AW25" s="96"/>
      <c r="AX25" s="95" t="s">
        <v>692</v>
      </c>
      <c r="AY25" s="94"/>
      <c r="AZ25" s="94"/>
      <c r="BA25" s="94"/>
      <c r="BB25" s="94"/>
      <c r="BC25" s="94"/>
      <c r="BD25" s="94"/>
      <c r="BE25" s="94"/>
      <c r="BF25" s="94"/>
      <c r="BG25" s="94" t="s">
        <v>470</v>
      </c>
      <c r="BH25" s="94"/>
      <c r="BI25" s="94" t="s">
        <v>692</v>
      </c>
      <c r="BJ25" s="99">
        <v>41477</v>
      </c>
      <c r="BK25" s="94"/>
      <c r="BL25" s="94"/>
      <c r="BM25" s="94"/>
      <c r="BN25" s="94"/>
      <c r="BO25" s="94"/>
      <c r="BP25" s="94"/>
      <c r="BQ25" s="101"/>
      <c r="BR25" s="94">
        <v>1</v>
      </c>
      <c r="BS25" s="94"/>
      <c r="BT25" s="94"/>
      <c r="BU25" s="94"/>
      <c r="BV25" s="94"/>
      <c r="BW25" s="94"/>
      <c r="BX25" s="94"/>
      <c r="BY25" s="94"/>
      <c r="BZ25" s="94"/>
      <c r="CA25" s="94"/>
      <c r="CB25" s="94"/>
      <c r="CC25" s="94"/>
      <c r="CD25" s="94"/>
      <c r="CE25" s="94"/>
      <c r="CF25" s="94"/>
      <c r="CG25" s="94"/>
      <c r="CH25" s="101"/>
      <c r="CI25" s="94"/>
      <c r="CJ25" s="94"/>
      <c r="CK25" s="94"/>
      <c r="CL25" s="94"/>
      <c r="CM25" s="94">
        <v>1</v>
      </c>
      <c r="CN25" s="94"/>
      <c r="CO25" s="94"/>
      <c r="CP25" s="94"/>
      <c r="CQ25" s="94"/>
    </row>
    <row r="26" spans="1:95" s="89" customFormat="1" hidden="1">
      <c r="A26" s="127" t="s">
        <v>691</v>
      </c>
      <c r="B26" s="127"/>
      <c r="C26" s="127"/>
      <c r="D26" s="94" t="s">
        <v>215</v>
      </c>
      <c r="E26" s="94">
        <v>40103293138</v>
      </c>
      <c r="F26" s="95" t="s">
        <v>690</v>
      </c>
      <c r="G26" s="96"/>
      <c r="H26" s="96"/>
      <c r="I26" s="96"/>
      <c r="J26" s="96"/>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104"/>
      <c r="AK26" s="104"/>
      <c r="AL26" s="104"/>
      <c r="AM26" s="104"/>
      <c r="AN26" s="104"/>
      <c r="AO26" s="104"/>
      <c r="AP26" s="104"/>
      <c r="AQ26" s="95"/>
      <c r="AR26" s="95"/>
      <c r="AS26" s="95"/>
      <c r="AT26" s="95"/>
      <c r="AU26" s="95"/>
      <c r="AV26" s="95"/>
      <c r="AW26" s="95"/>
      <c r="AX26" s="94"/>
      <c r="AY26" s="94"/>
      <c r="AZ26" s="94"/>
      <c r="BA26" s="94"/>
      <c r="BB26" s="94"/>
      <c r="BC26" s="94"/>
      <c r="BD26" s="94"/>
      <c r="BE26" s="94"/>
      <c r="BF26" s="94"/>
      <c r="BG26" s="94" t="s">
        <v>470</v>
      </c>
      <c r="BH26" s="94"/>
      <c r="BI26" s="94" t="s">
        <v>689</v>
      </c>
      <c r="BJ26" s="99">
        <v>41208</v>
      </c>
      <c r="BK26" s="94"/>
      <c r="BL26" s="94"/>
      <c r="BM26" s="94"/>
      <c r="BN26" s="94"/>
      <c r="BO26" s="94"/>
      <c r="BP26" s="94"/>
      <c r="BQ26" s="101"/>
      <c r="BR26" s="94"/>
      <c r="BS26" s="94"/>
      <c r="BT26" s="94"/>
      <c r="BU26" s="94"/>
      <c r="BV26" s="94"/>
      <c r="BW26" s="94"/>
      <c r="BX26" s="94"/>
      <c r="BY26" s="94"/>
      <c r="BZ26" s="94"/>
      <c r="CA26" s="94"/>
      <c r="CB26" s="94"/>
      <c r="CC26" s="94"/>
      <c r="CD26" s="94"/>
      <c r="CE26" s="94"/>
      <c r="CF26" s="94">
        <v>1</v>
      </c>
      <c r="CG26" s="94"/>
      <c r="CH26" s="101"/>
      <c r="CI26" s="94"/>
      <c r="CJ26" s="94"/>
      <c r="CK26" s="94"/>
      <c r="CL26" s="94"/>
      <c r="CM26" s="94"/>
      <c r="CN26" s="94"/>
      <c r="CO26" s="94"/>
      <c r="CP26" s="94"/>
      <c r="CQ26" s="94"/>
    </row>
    <row r="27" spans="1:95" s="89" customFormat="1">
      <c r="A27" s="128" t="s">
        <v>1083</v>
      </c>
      <c r="B27" s="129"/>
      <c r="C27" s="129" t="str">
        <f>VLOOKUP(A27,'LBA saraksts'!$C$3:$G$58,5,FALSE)</f>
        <v>OI līdz 12/16/2024</v>
      </c>
      <c r="D27" s="94" t="s">
        <v>215</v>
      </c>
      <c r="E27" s="94">
        <v>41701006771</v>
      </c>
      <c r="F27" s="163" t="s">
        <v>652</v>
      </c>
      <c r="G27" s="96" t="s">
        <v>265</v>
      </c>
      <c r="H27" s="96"/>
      <c r="I27" s="96"/>
      <c r="J27" s="96"/>
      <c r="K27" s="95"/>
      <c r="L27" s="95"/>
      <c r="M27" s="95"/>
      <c r="N27" s="95"/>
      <c r="O27" s="95"/>
      <c r="P27" s="95"/>
      <c r="Q27" s="95"/>
      <c r="R27" s="95"/>
      <c r="S27" s="95"/>
      <c r="T27" s="95"/>
      <c r="U27" s="95"/>
      <c r="V27" s="95"/>
      <c r="W27" s="95"/>
      <c r="X27" s="95"/>
      <c r="Y27" s="95"/>
      <c r="Z27" s="95"/>
      <c r="AA27" s="95"/>
      <c r="AB27" s="95"/>
      <c r="AC27" s="95"/>
      <c r="AD27" s="95"/>
      <c r="AE27" s="95"/>
      <c r="AF27" s="95"/>
      <c r="AG27" s="96">
        <v>0.6</v>
      </c>
      <c r="AH27" s="96"/>
      <c r="AI27" s="96">
        <v>0.66600000000000004</v>
      </c>
      <c r="AJ27" s="97">
        <v>2628000</v>
      </c>
      <c r="AK27" s="97">
        <v>11000</v>
      </c>
      <c r="AL27" s="97"/>
      <c r="AM27" s="97">
        <v>11000</v>
      </c>
      <c r="AN27" s="97"/>
      <c r="AO27" s="97"/>
      <c r="AP27" s="97"/>
      <c r="AQ27" s="96"/>
      <c r="AR27" s="96" t="s">
        <v>1106</v>
      </c>
      <c r="AS27" s="96"/>
      <c r="AT27" s="96"/>
      <c r="AU27" s="96"/>
      <c r="AV27" s="96"/>
      <c r="AW27" s="96" t="s">
        <v>1107</v>
      </c>
      <c r="AX27" s="112" t="s">
        <v>651</v>
      </c>
      <c r="AY27" s="96"/>
      <c r="AZ27" s="94"/>
      <c r="BA27" s="94"/>
      <c r="BB27" s="94"/>
      <c r="BC27" s="94"/>
      <c r="BD27" s="94"/>
      <c r="BE27" s="94"/>
      <c r="BF27" s="94"/>
      <c r="BG27" s="94" t="s">
        <v>470</v>
      </c>
      <c r="BH27" s="94"/>
      <c r="BI27" s="94"/>
      <c r="BJ27" s="99" t="s">
        <v>1108</v>
      </c>
      <c r="BK27" s="94"/>
      <c r="BL27" s="94"/>
      <c r="BM27" s="94"/>
      <c r="BN27" s="94"/>
      <c r="BO27" s="94"/>
      <c r="BP27" s="94"/>
      <c r="BQ27" s="101"/>
      <c r="BR27" s="94"/>
      <c r="BS27" s="94"/>
      <c r="BT27" s="94"/>
      <c r="BU27" s="94"/>
      <c r="BV27" s="94"/>
      <c r="BW27" s="94"/>
      <c r="BX27" s="94"/>
      <c r="BY27" s="94"/>
      <c r="BZ27" s="94"/>
      <c r="CA27" s="94"/>
      <c r="CB27" s="94"/>
      <c r="CC27" s="94"/>
      <c r="CD27" s="94"/>
      <c r="CE27" s="94"/>
      <c r="CF27" s="94"/>
      <c r="CG27" s="94">
        <v>1</v>
      </c>
      <c r="CH27" s="101"/>
      <c r="CI27" s="94"/>
      <c r="CJ27" s="94"/>
      <c r="CK27" s="94"/>
      <c r="CL27" s="94"/>
      <c r="CM27" s="94"/>
      <c r="CN27" s="94"/>
      <c r="CO27" s="94"/>
      <c r="CP27" s="94"/>
      <c r="CQ27" s="94"/>
    </row>
    <row r="28" spans="1:95" s="89" customFormat="1">
      <c r="A28" s="160" t="s">
        <v>764</v>
      </c>
      <c r="B28" s="129" t="e">
        <f>VLOOKUP(A28,#REF!,2,FALSE)</f>
        <v>#REF!</v>
      </c>
      <c r="C28" s="165" t="str">
        <f>VLOOKUP(A28,'LBA saraksts'!$C$3:$G$58,5,FALSE)</f>
        <v xml:space="preserve">likvidēta 2020. gadā </v>
      </c>
      <c r="D28" s="129" t="s">
        <v>215</v>
      </c>
      <c r="E28" s="94">
        <v>48503003198</v>
      </c>
      <c r="F28" s="95" t="s">
        <v>646</v>
      </c>
      <c r="G28" s="96" t="s">
        <v>287</v>
      </c>
      <c r="H28" s="96"/>
      <c r="I28" s="96"/>
      <c r="J28" s="96"/>
      <c r="K28" s="95"/>
      <c r="L28" s="95"/>
      <c r="M28" s="95"/>
      <c r="N28" s="95"/>
      <c r="O28" s="95"/>
      <c r="P28" s="95"/>
      <c r="Q28" s="95"/>
      <c r="R28" s="95"/>
      <c r="S28" s="95"/>
      <c r="T28" s="95"/>
      <c r="U28" s="95"/>
      <c r="V28" s="95"/>
      <c r="W28" s="95"/>
      <c r="X28" s="95"/>
      <c r="Y28" s="95"/>
      <c r="Z28" s="95"/>
      <c r="AA28" s="95"/>
      <c r="AB28" s="95"/>
      <c r="AC28" s="95"/>
      <c r="AD28" s="95"/>
      <c r="AE28" s="95"/>
      <c r="AF28" s="95"/>
      <c r="AG28" s="96">
        <v>0.5</v>
      </c>
      <c r="AH28" s="96">
        <v>0.19</v>
      </c>
      <c r="AI28" s="96"/>
      <c r="AJ28" s="97"/>
      <c r="AK28" s="97">
        <v>14460</v>
      </c>
      <c r="AL28" s="97">
        <v>6000</v>
      </c>
      <c r="AM28" s="97">
        <v>7500</v>
      </c>
      <c r="AN28" s="97">
        <v>600</v>
      </c>
      <c r="AO28" s="97"/>
      <c r="AP28" s="97">
        <v>360</v>
      </c>
      <c r="AQ28" s="96" t="s">
        <v>842</v>
      </c>
      <c r="AR28" s="105" t="s">
        <v>843</v>
      </c>
      <c r="AS28" s="96">
        <v>14060</v>
      </c>
      <c r="AT28" s="98" t="s">
        <v>791</v>
      </c>
      <c r="AU28" s="98" t="s">
        <v>792</v>
      </c>
      <c r="AV28" s="96" t="s">
        <v>468</v>
      </c>
      <c r="AW28" s="96"/>
      <c r="AX28" s="95" t="s">
        <v>645</v>
      </c>
      <c r="AY28" s="94"/>
      <c r="AZ28" s="94"/>
      <c r="BA28" s="94"/>
      <c r="BB28" s="94"/>
      <c r="BC28" s="94"/>
      <c r="BD28" s="94"/>
      <c r="BE28" s="94"/>
      <c r="BF28" s="94"/>
      <c r="BG28" s="94" t="s">
        <v>5</v>
      </c>
      <c r="BH28" s="94" t="s">
        <v>564</v>
      </c>
      <c r="BI28" s="94"/>
      <c r="BJ28" s="99">
        <v>41246</v>
      </c>
      <c r="BK28" s="94"/>
      <c r="BL28" s="94"/>
      <c r="BM28" s="94"/>
      <c r="BN28" s="94"/>
      <c r="BO28" s="94"/>
      <c r="BP28" s="94"/>
      <c r="BQ28" s="101"/>
      <c r="BR28" s="94"/>
      <c r="BS28" s="94"/>
      <c r="BT28" s="94"/>
      <c r="BU28" s="94"/>
      <c r="BV28" s="94"/>
      <c r="BW28" s="94"/>
      <c r="BX28" s="94"/>
      <c r="BY28" s="94"/>
      <c r="BZ28" s="94"/>
      <c r="CA28" s="94"/>
      <c r="CB28" s="94"/>
      <c r="CC28" s="94">
        <v>1</v>
      </c>
      <c r="CD28" s="94"/>
      <c r="CE28" s="94"/>
      <c r="CF28" s="94">
        <v>1</v>
      </c>
      <c r="CG28" s="94"/>
      <c r="CH28" s="101"/>
      <c r="CI28" s="94"/>
      <c r="CJ28" s="94"/>
      <c r="CK28" s="94"/>
      <c r="CL28" s="94"/>
      <c r="CM28" s="94"/>
      <c r="CN28" s="94"/>
      <c r="CO28" s="94"/>
      <c r="CP28" s="94"/>
      <c r="CQ28" s="94"/>
    </row>
    <row r="29" spans="1:95" s="89" customFormat="1">
      <c r="A29" s="128" t="s">
        <v>640</v>
      </c>
      <c r="B29" s="129" t="e">
        <f>VLOOKUP(A29,#REF!,2,FALSE)</f>
        <v>#REF!</v>
      </c>
      <c r="C29" s="129" t="str">
        <f>VLOOKUP(A29,'LBA saraksts'!$C$3:$G$58,5,FALSE)</f>
        <v>OI līdz 11/16/2031</v>
      </c>
      <c r="D29" s="129" t="s">
        <v>215</v>
      </c>
      <c r="E29" s="94">
        <v>40103225678</v>
      </c>
      <c r="F29" s="95" t="s">
        <v>639</v>
      </c>
      <c r="G29" s="96" t="s">
        <v>262</v>
      </c>
      <c r="H29" s="96" t="s">
        <v>336</v>
      </c>
      <c r="I29" s="96" t="s">
        <v>337</v>
      </c>
      <c r="J29" s="96" t="s">
        <v>111</v>
      </c>
      <c r="K29" s="96" t="s">
        <v>5</v>
      </c>
      <c r="L29" s="96" t="s">
        <v>333</v>
      </c>
      <c r="M29" s="96">
        <v>2</v>
      </c>
      <c r="N29" s="96">
        <v>3</v>
      </c>
      <c r="O29" s="96" t="s">
        <v>369</v>
      </c>
      <c r="P29" s="96"/>
      <c r="Q29" s="96" t="s">
        <v>377</v>
      </c>
      <c r="R29" s="96">
        <v>1</v>
      </c>
      <c r="S29" s="96" t="s">
        <v>377</v>
      </c>
      <c r="T29" s="96">
        <v>1</v>
      </c>
      <c r="U29" s="96">
        <v>1</v>
      </c>
      <c r="V29" s="96">
        <v>1</v>
      </c>
      <c r="W29" s="96" t="s">
        <v>377</v>
      </c>
      <c r="X29" s="96" t="s">
        <v>377</v>
      </c>
      <c r="Y29" s="96">
        <v>1</v>
      </c>
      <c r="Z29" s="96" t="s">
        <v>377</v>
      </c>
      <c r="AA29" s="96" t="s">
        <v>377</v>
      </c>
      <c r="AB29" s="96" t="s">
        <v>377</v>
      </c>
      <c r="AC29" s="96" t="s">
        <v>377</v>
      </c>
      <c r="AD29" s="96" t="s">
        <v>377</v>
      </c>
      <c r="AE29" s="96" t="s">
        <v>377</v>
      </c>
      <c r="AF29" s="96" t="s">
        <v>377</v>
      </c>
      <c r="AG29" s="96">
        <v>1.4</v>
      </c>
      <c r="AH29" s="96">
        <v>3.4</v>
      </c>
      <c r="AI29" s="96">
        <v>1.5</v>
      </c>
      <c r="AJ29" s="97">
        <v>6132000</v>
      </c>
      <c r="AK29" s="97">
        <v>44000</v>
      </c>
      <c r="AL29" s="97">
        <v>7000</v>
      </c>
      <c r="AM29" s="97">
        <v>28000</v>
      </c>
      <c r="AN29" s="97">
        <v>9000</v>
      </c>
      <c r="AO29" s="97" t="s">
        <v>377</v>
      </c>
      <c r="AP29" s="97" t="s">
        <v>377</v>
      </c>
      <c r="AQ29" s="96" t="s">
        <v>377</v>
      </c>
      <c r="AR29" s="96" t="s">
        <v>400</v>
      </c>
      <c r="AS29" s="96">
        <v>40000</v>
      </c>
      <c r="AT29" s="98" t="s">
        <v>791</v>
      </c>
      <c r="AU29" s="98" t="s">
        <v>792</v>
      </c>
      <c r="AV29" s="96" t="s">
        <v>468</v>
      </c>
      <c r="AW29" s="96" t="s">
        <v>796</v>
      </c>
      <c r="AX29" s="95" t="s">
        <v>638</v>
      </c>
      <c r="AY29" s="94"/>
      <c r="AZ29" s="94"/>
      <c r="BA29" s="94"/>
      <c r="BB29" s="94"/>
      <c r="BC29" s="94"/>
      <c r="BD29" s="94"/>
      <c r="BE29" s="94"/>
      <c r="BF29" s="94"/>
      <c r="BG29" s="94" t="s">
        <v>5</v>
      </c>
      <c r="BH29" s="94" t="s">
        <v>522</v>
      </c>
      <c r="BI29" s="94"/>
      <c r="BJ29" s="99">
        <v>41457</v>
      </c>
      <c r="BK29" s="94"/>
      <c r="BL29" s="94"/>
      <c r="BM29" s="94" t="s">
        <v>477</v>
      </c>
      <c r="BN29" s="94"/>
      <c r="BO29" s="99">
        <v>44197</v>
      </c>
      <c r="BP29" s="99">
        <v>44561</v>
      </c>
      <c r="BQ29" s="100"/>
      <c r="BR29" s="94"/>
      <c r="BS29" s="94"/>
      <c r="BT29" s="94"/>
      <c r="BU29" s="94"/>
      <c r="BV29" s="94"/>
      <c r="BW29" s="94"/>
      <c r="BX29" s="94"/>
      <c r="BY29" s="94"/>
      <c r="BZ29" s="94"/>
      <c r="CA29" s="94"/>
      <c r="CB29" s="94"/>
      <c r="CC29" s="94">
        <v>1</v>
      </c>
      <c r="CD29" s="94"/>
      <c r="CE29" s="94"/>
      <c r="CF29" s="94">
        <v>1</v>
      </c>
      <c r="CG29" s="94"/>
      <c r="CH29" s="101"/>
      <c r="CI29" s="94"/>
      <c r="CJ29" s="94"/>
      <c r="CK29" s="94"/>
      <c r="CL29" s="94"/>
      <c r="CM29" s="94"/>
      <c r="CN29" s="94"/>
      <c r="CO29" s="94"/>
      <c r="CP29" s="94"/>
      <c r="CQ29" s="94"/>
    </row>
    <row r="30" spans="1:95" s="89" customFormat="1">
      <c r="A30" s="128" t="s">
        <v>637</v>
      </c>
      <c r="B30" s="129" t="e">
        <f>VLOOKUP(A30,#REF!,2,FALSE)</f>
        <v>#REF!</v>
      </c>
      <c r="C30" s="129" t="str">
        <f>VLOOKUP(A30,'LBA saraksts'!$C$3:$G$58,5,FALSE)</f>
        <v>OI līdz 12/15/2025</v>
      </c>
      <c r="D30" s="129" t="s">
        <v>215</v>
      </c>
      <c r="E30" s="94">
        <v>40103202586</v>
      </c>
      <c r="F30" s="95" t="s">
        <v>636</v>
      </c>
      <c r="G30" s="96" t="s">
        <v>268</v>
      </c>
      <c r="H30" s="96" t="s">
        <v>331</v>
      </c>
      <c r="I30" s="96" t="s">
        <v>332</v>
      </c>
      <c r="J30" s="96" t="s">
        <v>178</v>
      </c>
      <c r="K30" s="96" t="s">
        <v>5</v>
      </c>
      <c r="L30" s="96" t="s">
        <v>261</v>
      </c>
      <c r="M30" s="96">
        <v>2</v>
      </c>
      <c r="N30" s="96"/>
      <c r="O30" s="96" t="s">
        <v>772</v>
      </c>
      <c r="P30" s="96"/>
      <c r="Q30" s="96" t="s">
        <v>377</v>
      </c>
      <c r="R30" s="96" t="s">
        <v>377</v>
      </c>
      <c r="S30" s="96" t="s">
        <v>377</v>
      </c>
      <c r="T30" s="96">
        <v>1</v>
      </c>
      <c r="U30" s="96" t="s">
        <v>377</v>
      </c>
      <c r="V30" s="96" t="s">
        <v>377</v>
      </c>
      <c r="W30" s="96" t="s">
        <v>377</v>
      </c>
      <c r="X30" s="96" t="s">
        <v>377</v>
      </c>
      <c r="Y30" s="96" t="s">
        <v>377</v>
      </c>
      <c r="Z30" s="96" t="s">
        <v>377</v>
      </c>
      <c r="AA30" s="96" t="s">
        <v>377</v>
      </c>
      <c r="AB30" s="96" t="s">
        <v>377</v>
      </c>
      <c r="AC30" s="96" t="s">
        <v>377</v>
      </c>
      <c r="AD30" s="96" t="s">
        <v>377</v>
      </c>
      <c r="AE30" s="96" t="s">
        <v>377</v>
      </c>
      <c r="AF30" s="96" t="s">
        <v>377</v>
      </c>
      <c r="AG30" s="96">
        <v>1.996</v>
      </c>
      <c r="AH30" s="96">
        <v>4.76</v>
      </c>
      <c r="AI30" s="96"/>
      <c r="AJ30" s="97" t="s">
        <v>392</v>
      </c>
      <c r="AK30" s="97">
        <v>140000</v>
      </c>
      <c r="AL30" s="97">
        <v>70000</v>
      </c>
      <c r="AM30" s="97" t="s">
        <v>377</v>
      </c>
      <c r="AN30" s="97">
        <v>70000</v>
      </c>
      <c r="AO30" s="97" t="s">
        <v>377</v>
      </c>
      <c r="AP30" s="97" t="s">
        <v>377</v>
      </c>
      <c r="AQ30" s="96" t="s">
        <v>377</v>
      </c>
      <c r="AR30" s="96" t="s">
        <v>813</v>
      </c>
      <c r="AS30" s="96">
        <v>140000</v>
      </c>
      <c r="AT30" s="98" t="s">
        <v>791</v>
      </c>
      <c r="AU30" s="98" t="s">
        <v>792</v>
      </c>
      <c r="AV30" s="96" t="s">
        <v>468</v>
      </c>
      <c r="AW30" s="96" t="s">
        <v>898</v>
      </c>
      <c r="AX30" s="95" t="s">
        <v>635</v>
      </c>
      <c r="AY30" s="94"/>
      <c r="AZ30" s="94"/>
      <c r="BA30" s="94"/>
      <c r="BB30" s="94"/>
      <c r="BC30" s="94"/>
      <c r="BD30" s="94"/>
      <c r="BE30" s="94"/>
      <c r="BF30" s="94"/>
      <c r="BG30" s="94" t="s">
        <v>5</v>
      </c>
      <c r="BH30" s="94" t="s">
        <v>474</v>
      </c>
      <c r="BI30" s="94"/>
      <c r="BJ30" s="99">
        <v>43550</v>
      </c>
      <c r="BK30" s="94"/>
      <c r="BL30" s="94"/>
      <c r="BM30" s="94" t="s">
        <v>477</v>
      </c>
      <c r="BN30" s="94"/>
      <c r="BO30" s="99">
        <v>44259</v>
      </c>
      <c r="BP30" s="99">
        <v>44623</v>
      </c>
      <c r="BQ30" s="100"/>
      <c r="BR30" s="94"/>
      <c r="BS30" s="94"/>
      <c r="BT30" s="94"/>
      <c r="BU30" s="94"/>
      <c r="BV30" s="94"/>
      <c r="BW30" s="94"/>
      <c r="BX30" s="94"/>
      <c r="BY30" s="94"/>
      <c r="BZ30" s="94"/>
      <c r="CA30" s="94"/>
      <c r="CB30" s="94"/>
      <c r="CC30" s="94">
        <v>1</v>
      </c>
      <c r="CD30" s="94">
        <v>1</v>
      </c>
      <c r="CE30" s="94">
        <v>1</v>
      </c>
      <c r="CF30" s="94"/>
      <c r="CG30" s="94"/>
      <c r="CH30" s="101"/>
      <c r="CI30" s="94"/>
      <c r="CJ30" s="94">
        <v>1</v>
      </c>
      <c r="CK30" s="94"/>
      <c r="CL30" s="94"/>
      <c r="CM30" s="94"/>
      <c r="CN30" s="94"/>
      <c r="CO30" s="94"/>
      <c r="CP30" s="94"/>
      <c r="CQ30" s="94"/>
    </row>
    <row r="31" spans="1:95" s="89" customFormat="1" hidden="1">
      <c r="A31" s="127" t="s">
        <v>670</v>
      </c>
      <c r="B31" s="127"/>
      <c r="C31" s="127"/>
      <c r="D31" s="94" t="s">
        <v>215</v>
      </c>
      <c r="E31" s="94">
        <v>45403022903</v>
      </c>
      <c r="F31" s="95" t="s">
        <v>669</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7"/>
      <c r="AK31" s="97"/>
      <c r="AL31" s="97"/>
      <c r="AM31" s="97"/>
      <c r="AN31" s="97"/>
      <c r="AO31" s="97"/>
      <c r="AP31" s="97"/>
      <c r="AQ31" s="96"/>
      <c r="AR31" s="96"/>
      <c r="AS31" s="96"/>
      <c r="AT31" s="96"/>
      <c r="AU31" s="96"/>
      <c r="AV31" s="96"/>
      <c r="AW31" s="96"/>
      <c r="AX31" s="94"/>
      <c r="AY31" s="94"/>
      <c r="AZ31" s="94"/>
      <c r="BA31" s="94"/>
      <c r="BB31" s="94"/>
      <c r="BC31" s="94"/>
      <c r="BD31" s="94"/>
      <c r="BE31" s="94"/>
      <c r="BF31" s="94"/>
      <c r="BG31" s="94" t="s">
        <v>470</v>
      </c>
      <c r="BH31" s="94"/>
      <c r="BI31" s="94" t="s">
        <v>668</v>
      </c>
      <c r="BJ31" s="99">
        <v>40466</v>
      </c>
      <c r="BK31" s="94"/>
      <c r="BL31" s="94"/>
      <c r="BM31" s="94"/>
      <c r="BN31" s="94"/>
      <c r="BO31" s="94"/>
      <c r="BP31" s="94"/>
      <c r="BQ31" s="101"/>
      <c r="BR31" s="94"/>
      <c r="BS31" s="94"/>
      <c r="BT31" s="94"/>
      <c r="BU31" s="94"/>
      <c r="BV31" s="94"/>
      <c r="BW31" s="94"/>
      <c r="BX31" s="94"/>
      <c r="BY31" s="94"/>
      <c r="BZ31" s="94"/>
      <c r="CA31" s="94"/>
      <c r="CB31" s="94"/>
      <c r="CC31" s="94"/>
      <c r="CD31" s="94"/>
      <c r="CE31" s="94"/>
      <c r="CF31" s="94">
        <v>1</v>
      </c>
      <c r="CG31" s="94"/>
      <c r="CH31" s="101"/>
      <c r="CI31" s="94"/>
      <c r="CJ31" s="94"/>
      <c r="CK31" s="94"/>
      <c r="CL31" s="94"/>
      <c r="CM31" s="94"/>
      <c r="CN31" s="94"/>
      <c r="CO31" s="94"/>
      <c r="CP31" s="94"/>
      <c r="CQ31" s="94"/>
    </row>
    <row r="32" spans="1:95" s="89" customFormat="1" hidden="1">
      <c r="A32" s="127" t="s">
        <v>656</v>
      </c>
      <c r="B32" s="127"/>
      <c r="C32" s="127"/>
      <c r="D32" s="94" t="s">
        <v>215</v>
      </c>
      <c r="E32" s="94">
        <v>53603004641</v>
      </c>
      <c r="F32" s="95" t="s">
        <v>662</v>
      </c>
      <c r="G32" s="96"/>
      <c r="H32" s="96"/>
      <c r="I32" s="96"/>
      <c r="J32" s="96"/>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104"/>
      <c r="AK32" s="104"/>
      <c r="AL32" s="104"/>
      <c r="AM32" s="104"/>
      <c r="AN32" s="104"/>
      <c r="AO32" s="104"/>
      <c r="AP32" s="104"/>
      <c r="AQ32" s="95"/>
      <c r="AR32" s="95"/>
      <c r="AS32" s="95"/>
      <c r="AT32" s="95"/>
      <c r="AU32" s="95"/>
      <c r="AV32" s="95"/>
      <c r="AW32" s="95"/>
      <c r="AX32" s="94"/>
      <c r="AY32" s="94"/>
      <c r="AZ32" s="94"/>
      <c r="BA32" s="94"/>
      <c r="BB32" s="94"/>
      <c r="BC32" s="94"/>
      <c r="BD32" s="94"/>
      <c r="BE32" s="94"/>
      <c r="BF32" s="94"/>
      <c r="BG32" s="94" t="s">
        <v>470</v>
      </c>
      <c r="BH32" s="94"/>
      <c r="BI32" s="94" t="s">
        <v>661</v>
      </c>
      <c r="BJ32" s="99">
        <v>38176</v>
      </c>
      <c r="BK32" s="94"/>
      <c r="BL32" s="94"/>
      <c r="BM32" s="94"/>
      <c r="BN32" s="94"/>
      <c r="BO32" s="94"/>
      <c r="BP32" s="94"/>
      <c r="BQ32" s="101"/>
      <c r="BR32" s="94"/>
      <c r="BS32" s="94"/>
      <c r="BT32" s="94"/>
      <c r="BU32" s="94"/>
      <c r="BV32" s="94"/>
      <c r="BW32" s="94"/>
      <c r="BX32" s="94"/>
      <c r="BY32" s="94"/>
      <c r="BZ32" s="94"/>
      <c r="CA32" s="94"/>
      <c r="CB32" s="94"/>
      <c r="CC32" s="94"/>
      <c r="CD32" s="94"/>
      <c r="CE32" s="94"/>
      <c r="CF32" s="94"/>
      <c r="CG32" s="94">
        <v>1</v>
      </c>
      <c r="CH32" s="101"/>
      <c r="CI32" s="94"/>
      <c r="CJ32" s="94"/>
      <c r="CK32" s="94"/>
      <c r="CL32" s="94"/>
      <c r="CM32" s="94"/>
      <c r="CN32" s="94"/>
      <c r="CO32" s="94"/>
      <c r="CP32" s="94"/>
      <c r="CQ32" s="94"/>
    </row>
    <row r="33" spans="1:95" s="89" customFormat="1" hidden="1">
      <c r="A33" s="127" t="s">
        <v>656</v>
      </c>
      <c r="B33" s="127"/>
      <c r="C33" s="127"/>
      <c r="D33" s="94" t="s">
        <v>215</v>
      </c>
      <c r="E33" s="94">
        <v>53603004641</v>
      </c>
      <c r="F33" s="95" t="s">
        <v>660</v>
      </c>
      <c r="G33" s="96"/>
      <c r="H33" s="96"/>
      <c r="I33" s="96"/>
      <c r="J33" s="96"/>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104"/>
      <c r="AK33" s="104"/>
      <c r="AL33" s="104"/>
      <c r="AM33" s="104"/>
      <c r="AN33" s="104"/>
      <c r="AO33" s="104"/>
      <c r="AP33" s="104"/>
      <c r="AQ33" s="95"/>
      <c r="AR33" s="95"/>
      <c r="AS33" s="95"/>
      <c r="AT33" s="95"/>
      <c r="AU33" s="95"/>
      <c r="AV33" s="95"/>
      <c r="AW33" s="95"/>
      <c r="AX33" s="94"/>
      <c r="AY33" s="94"/>
      <c r="AZ33" s="94"/>
      <c r="BA33" s="94"/>
      <c r="BB33" s="94"/>
      <c r="BC33" s="94"/>
      <c r="BD33" s="94"/>
      <c r="BE33" s="94"/>
      <c r="BF33" s="94"/>
      <c r="BG33" s="94" t="s">
        <v>470</v>
      </c>
      <c r="BH33" s="94"/>
      <c r="BI33" s="94" t="s">
        <v>659</v>
      </c>
      <c r="BJ33" s="99">
        <v>38173</v>
      </c>
      <c r="BK33" s="94"/>
      <c r="BL33" s="94"/>
      <c r="BM33" s="94"/>
      <c r="BN33" s="94"/>
      <c r="BO33" s="94"/>
      <c r="BP33" s="94"/>
      <c r="BQ33" s="101"/>
      <c r="BR33" s="94">
        <v>1</v>
      </c>
      <c r="BS33" s="94"/>
      <c r="BT33" s="94"/>
      <c r="BU33" s="94"/>
      <c r="BV33" s="94"/>
      <c r="BW33" s="94"/>
      <c r="BX33" s="94"/>
      <c r="BY33" s="94"/>
      <c r="BZ33" s="94"/>
      <c r="CA33" s="94"/>
      <c r="CB33" s="94"/>
      <c r="CC33" s="94"/>
      <c r="CD33" s="94"/>
      <c r="CE33" s="94"/>
      <c r="CF33" s="94"/>
      <c r="CG33" s="94"/>
      <c r="CH33" s="101"/>
      <c r="CI33" s="94"/>
      <c r="CJ33" s="94"/>
      <c r="CK33" s="94"/>
      <c r="CL33" s="94"/>
      <c r="CM33" s="94"/>
      <c r="CN33" s="94"/>
      <c r="CO33" s="94"/>
      <c r="CP33" s="94"/>
      <c r="CQ33" s="94"/>
    </row>
    <row r="34" spans="1:95" s="89" customFormat="1" hidden="1">
      <c r="A34" s="127" t="s">
        <v>656</v>
      </c>
      <c r="B34" s="127"/>
      <c r="C34" s="127"/>
      <c r="D34" s="94" t="s">
        <v>215</v>
      </c>
      <c r="E34" s="94">
        <v>53603004641</v>
      </c>
      <c r="F34" s="164" t="s">
        <v>658</v>
      </c>
      <c r="G34" s="96"/>
      <c r="H34" s="96"/>
      <c r="I34" s="96"/>
      <c r="J34" s="96"/>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104"/>
      <c r="AK34" s="104"/>
      <c r="AL34" s="104"/>
      <c r="AM34" s="104"/>
      <c r="AN34" s="104"/>
      <c r="AO34" s="104"/>
      <c r="AP34" s="104"/>
      <c r="AQ34" s="95"/>
      <c r="AR34" s="95"/>
      <c r="AS34" s="95"/>
      <c r="AT34" s="95"/>
      <c r="AU34" s="95"/>
      <c r="AV34" s="95"/>
      <c r="AW34" s="95"/>
      <c r="AX34" s="94"/>
      <c r="AY34" s="94"/>
      <c r="AZ34" s="94"/>
      <c r="BA34" s="94"/>
      <c r="BB34" s="94"/>
      <c r="BC34" s="94"/>
      <c r="BD34" s="94"/>
      <c r="BE34" s="94"/>
      <c r="BF34" s="94"/>
      <c r="BG34" s="94" t="s">
        <v>470</v>
      </c>
      <c r="BH34" s="94"/>
      <c r="BI34" s="94" t="s">
        <v>657</v>
      </c>
      <c r="BJ34" s="99">
        <v>38170</v>
      </c>
      <c r="BK34" s="94"/>
      <c r="BL34" s="94"/>
      <c r="BM34" s="94"/>
      <c r="BN34" s="94"/>
      <c r="BO34" s="94"/>
      <c r="BP34" s="94"/>
      <c r="BQ34" s="101"/>
      <c r="BR34" s="94">
        <v>1</v>
      </c>
      <c r="BS34" s="94"/>
      <c r="BT34" s="94"/>
      <c r="BU34" s="94"/>
      <c r="BV34" s="94"/>
      <c r="BW34" s="94"/>
      <c r="BX34" s="94"/>
      <c r="BY34" s="94"/>
      <c r="BZ34" s="94"/>
      <c r="CA34" s="94"/>
      <c r="CB34" s="94"/>
      <c r="CC34" s="94"/>
      <c r="CD34" s="94"/>
      <c r="CE34" s="94"/>
      <c r="CF34" s="94"/>
      <c r="CG34" s="94"/>
      <c r="CH34" s="101"/>
      <c r="CI34" s="94"/>
      <c r="CJ34" s="94"/>
      <c r="CK34" s="94"/>
      <c r="CL34" s="94"/>
      <c r="CM34" s="94"/>
      <c r="CN34" s="94"/>
      <c r="CO34" s="94"/>
      <c r="CP34" s="94"/>
      <c r="CQ34" s="94"/>
    </row>
    <row r="35" spans="1:95" s="89" customFormat="1" hidden="1">
      <c r="A35" s="127" t="s">
        <v>656</v>
      </c>
      <c r="B35" s="127"/>
      <c r="C35" s="127"/>
      <c r="D35" s="94" t="s">
        <v>215</v>
      </c>
      <c r="E35" s="94">
        <v>53603004641</v>
      </c>
      <c r="F35" s="95" t="s">
        <v>655</v>
      </c>
      <c r="G35" s="96"/>
      <c r="H35" s="96"/>
      <c r="I35" s="96"/>
      <c r="J35" s="96"/>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104"/>
      <c r="AK35" s="104"/>
      <c r="AL35" s="104"/>
      <c r="AM35" s="104"/>
      <c r="AN35" s="104"/>
      <c r="AO35" s="104"/>
      <c r="AP35" s="104"/>
      <c r="AQ35" s="95"/>
      <c r="AR35" s="95"/>
      <c r="AS35" s="95"/>
      <c r="AT35" s="95"/>
      <c r="AU35" s="95"/>
      <c r="AV35" s="95"/>
      <c r="AW35" s="95"/>
      <c r="AX35" s="95" t="s">
        <v>654</v>
      </c>
      <c r="AY35" s="94"/>
      <c r="AZ35" s="94"/>
      <c r="BA35" s="94"/>
      <c r="BB35" s="94"/>
      <c r="BC35" s="94"/>
      <c r="BD35" s="94"/>
      <c r="BE35" s="94"/>
      <c r="BF35" s="94"/>
      <c r="BG35" s="94" t="s">
        <v>470</v>
      </c>
      <c r="BH35" s="94"/>
      <c r="BI35" s="94" t="s">
        <v>654</v>
      </c>
      <c r="BJ35" s="99">
        <v>43501</v>
      </c>
      <c r="BK35" s="94"/>
      <c r="BL35" s="94"/>
      <c r="BM35" s="94"/>
      <c r="BN35" s="94"/>
      <c r="BO35" s="94"/>
      <c r="BP35" s="94"/>
      <c r="BQ35" s="101"/>
      <c r="BR35" s="94"/>
      <c r="BS35" s="94"/>
      <c r="BT35" s="94"/>
      <c r="BU35" s="94"/>
      <c r="BV35" s="94"/>
      <c r="BW35" s="94"/>
      <c r="BX35" s="94"/>
      <c r="BY35" s="94"/>
      <c r="BZ35" s="94"/>
      <c r="CA35" s="94"/>
      <c r="CB35" s="94"/>
      <c r="CC35" s="94"/>
      <c r="CD35" s="94"/>
      <c r="CE35" s="94"/>
      <c r="CF35" s="94"/>
      <c r="CG35" s="94">
        <v>1</v>
      </c>
      <c r="CH35" s="101"/>
      <c r="CI35" s="94"/>
      <c r="CJ35" s="94"/>
      <c r="CK35" s="94"/>
      <c r="CL35" s="94"/>
      <c r="CM35" s="94"/>
      <c r="CN35" s="94"/>
      <c r="CO35" s="94"/>
      <c r="CP35" s="94"/>
      <c r="CQ35" s="94"/>
    </row>
    <row r="36" spans="1:95" s="89" customFormat="1" hidden="1">
      <c r="A36" s="127" t="s">
        <v>653</v>
      </c>
      <c r="B36" s="127"/>
      <c r="C36" s="127"/>
      <c r="D36" s="94" t="s">
        <v>215</v>
      </c>
      <c r="E36" s="94">
        <v>41701006771</v>
      </c>
      <c r="F36" s="95" t="s">
        <v>652</v>
      </c>
      <c r="G36" s="96"/>
      <c r="H36" s="96"/>
      <c r="I36" s="96"/>
      <c r="J36" s="96"/>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104"/>
      <c r="AK36" s="104"/>
      <c r="AL36" s="104"/>
      <c r="AM36" s="104"/>
      <c r="AN36" s="104"/>
      <c r="AO36" s="104"/>
      <c r="AP36" s="104"/>
      <c r="AQ36" s="95"/>
      <c r="AR36" s="95"/>
      <c r="AS36" s="95"/>
      <c r="AT36" s="95"/>
      <c r="AU36" s="95"/>
      <c r="AV36" s="95"/>
      <c r="AW36" s="95"/>
      <c r="AX36" s="95" t="s">
        <v>651</v>
      </c>
      <c r="AY36" s="94"/>
      <c r="AZ36" s="94"/>
      <c r="BA36" s="94"/>
      <c r="BB36" s="94"/>
      <c r="BC36" s="94"/>
      <c r="BD36" s="94"/>
      <c r="BE36" s="94"/>
      <c r="BF36" s="94"/>
      <c r="BG36" s="94" t="s">
        <v>470</v>
      </c>
      <c r="BH36" s="94"/>
      <c r="BI36" s="94" t="s">
        <v>651</v>
      </c>
      <c r="BJ36" s="99">
        <v>41953</v>
      </c>
      <c r="BK36" s="94"/>
      <c r="BL36" s="94"/>
      <c r="BM36" s="94"/>
      <c r="BN36" s="94"/>
      <c r="BO36" s="94"/>
      <c r="BP36" s="94"/>
      <c r="BQ36" s="101"/>
      <c r="BR36" s="94"/>
      <c r="BS36" s="94"/>
      <c r="BT36" s="94"/>
      <c r="BU36" s="94"/>
      <c r="BV36" s="94"/>
      <c r="BW36" s="94"/>
      <c r="BX36" s="94"/>
      <c r="BY36" s="94"/>
      <c r="BZ36" s="94"/>
      <c r="CA36" s="94"/>
      <c r="CB36" s="94"/>
      <c r="CC36" s="94"/>
      <c r="CD36" s="94"/>
      <c r="CE36" s="94"/>
      <c r="CF36" s="94"/>
      <c r="CG36" s="94">
        <v>1</v>
      </c>
      <c r="CH36" s="101"/>
      <c r="CI36" s="94"/>
      <c r="CJ36" s="94"/>
      <c r="CK36" s="94"/>
      <c r="CL36" s="94"/>
      <c r="CM36" s="94"/>
      <c r="CN36" s="94"/>
      <c r="CO36" s="94"/>
      <c r="CP36" s="94"/>
      <c r="CQ36" s="94"/>
    </row>
    <row r="37" spans="1:95" s="89" customFormat="1" hidden="1">
      <c r="A37" s="127" t="s">
        <v>764</v>
      </c>
      <c r="B37" s="127"/>
      <c r="C37" s="127"/>
      <c r="D37" s="94" t="s">
        <v>215</v>
      </c>
      <c r="E37" s="94">
        <v>48503003198</v>
      </c>
      <c r="F37" s="95" t="s">
        <v>650</v>
      </c>
      <c r="G37" s="96"/>
      <c r="H37" s="96"/>
      <c r="I37" s="96"/>
      <c r="J37" s="96"/>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104"/>
      <c r="AK37" s="104"/>
      <c r="AL37" s="104"/>
      <c r="AM37" s="104"/>
      <c r="AN37" s="104"/>
      <c r="AO37" s="104"/>
      <c r="AP37" s="104"/>
      <c r="AQ37" s="95"/>
      <c r="AR37" s="95"/>
      <c r="AS37" s="95"/>
      <c r="AT37" s="95"/>
      <c r="AU37" s="95"/>
      <c r="AV37" s="95"/>
      <c r="AW37" s="95"/>
      <c r="AX37" s="95" t="s">
        <v>649</v>
      </c>
      <c r="AY37" s="95" t="s">
        <v>648</v>
      </c>
      <c r="AZ37" s="94"/>
      <c r="BA37" s="94"/>
      <c r="BB37" s="94"/>
      <c r="BC37" s="94"/>
      <c r="BD37" s="94"/>
      <c r="BE37" s="94"/>
      <c r="BF37" s="94"/>
      <c r="BG37" s="94" t="s">
        <v>7</v>
      </c>
      <c r="BH37" s="94" t="s">
        <v>564</v>
      </c>
      <c r="BI37" s="94"/>
      <c r="BJ37" s="99">
        <v>41723</v>
      </c>
      <c r="BK37" s="94"/>
      <c r="BL37" s="94" t="s">
        <v>647</v>
      </c>
      <c r="BM37" s="94"/>
      <c r="BN37" s="94"/>
      <c r="BO37" s="94"/>
      <c r="BP37" s="94"/>
      <c r="BQ37" s="101"/>
      <c r="BR37" s="94"/>
      <c r="BS37" s="94">
        <v>1</v>
      </c>
      <c r="BT37" s="94"/>
      <c r="BU37" s="94"/>
      <c r="BV37" s="94"/>
      <c r="BW37" s="94"/>
      <c r="BX37" s="94"/>
      <c r="BY37" s="94"/>
      <c r="BZ37" s="94"/>
      <c r="CA37" s="94"/>
      <c r="CB37" s="94"/>
      <c r="CC37" s="94"/>
      <c r="CD37" s="94"/>
      <c r="CE37" s="94"/>
      <c r="CF37" s="94"/>
      <c r="CG37" s="94"/>
      <c r="CH37" s="101"/>
      <c r="CI37" s="94"/>
      <c r="CJ37" s="94"/>
      <c r="CK37" s="94"/>
      <c r="CL37" s="94"/>
      <c r="CM37" s="94"/>
      <c r="CN37" s="94"/>
      <c r="CO37" s="94"/>
      <c r="CP37" s="94"/>
      <c r="CQ37" s="94"/>
    </row>
    <row r="38" spans="1:95" s="89" customFormat="1">
      <c r="A38" s="128" t="s">
        <v>634</v>
      </c>
      <c r="B38" s="129" t="e">
        <f>VLOOKUP(A38,#REF!,2,FALSE)</f>
        <v>#REF!</v>
      </c>
      <c r="C38" s="129" t="str">
        <f>VLOOKUP(A38,'LBA saraksts'!$C$3:$G$58,5,FALSE)</f>
        <v>darbojas brīvā tirgū</v>
      </c>
      <c r="D38" s="129" t="s">
        <v>215</v>
      </c>
      <c r="E38" s="94">
        <v>40103199214</v>
      </c>
      <c r="F38" s="95" t="s">
        <v>633</v>
      </c>
      <c r="G38" s="96" t="s">
        <v>283</v>
      </c>
      <c r="H38" s="96" t="s">
        <v>284</v>
      </c>
      <c r="I38" s="96" t="s">
        <v>285</v>
      </c>
      <c r="J38" s="96" t="s">
        <v>80</v>
      </c>
      <c r="K38" s="96" t="s">
        <v>5</v>
      </c>
      <c r="L38" s="96" t="s">
        <v>282</v>
      </c>
      <c r="M38" s="96">
        <v>2</v>
      </c>
      <c r="N38" s="96">
        <v>3</v>
      </c>
      <c r="O38" s="96" t="s">
        <v>369</v>
      </c>
      <c r="P38" s="96"/>
      <c r="Q38" s="96">
        <v>1</v>
      </c>
      <c r="R38" s="96" t="s">
        <v>377</v>
      </c>
      <c r="S38" s="96" t="s">
        <v>377</v>
      </c>
      <c r="T38" s="96" t="s">
        <v>377</v>
      </c>
      <c r="U38" s="96" t="s">
        <v>377</v>
      </c>
      <c r="V38" s="96">
        <v>1</v>
      </c>
      <c r="W38" s="96" t="s">
        <v>377</v>
      </c>
      <c r="X38" s="96" t="s">
        <v>377</v>
      </c>
      <c r="Y38" s="96" t="s">
        <v>377</v>
      </c>
      <c r="Z38" s="96" t="s">
        <v>377</v>
      </c>
      <c r="AA38" s="96" t="s">
        <v>377</v>
      </c>
      <c r="AB38" s="96" t="s">
        <v>377</v>
      </c>
      <c r="AC38" s="96" t="s">
        <v>377</v>
      </c>
      <c r="AD38" s="96" t="s">
        <v>377</v>
      </c>
      <c r="AE38" s="96" t="s">
        <v>377</v>
      </c>
      <c r="AF38" s="96" t="s">
        <v>377</v>
      </c>
      <c r="AG38" s="96">
        <v>0.95</v>
      </c>
      <c r="AH38" s="96">
        <v>2.65</v>
      </c>
      <c r="AI38" s="96">
        <v>1.08</v>
      </c>
      <c r="AJ38" s="97" t="s">
        <v>406</v>
      </c>
      <c r="AK38" s="97">
        <v>32800</v>
      </c>
      <c r="AL38" s="97">
        <v>16600</v>
      </c>
      <c r="AM38" s="97">
        <v>16200</v>
      </c>
      <c r="AN38" s="97" t="s">
        <v>377</v>
      </c>
      <c r="AO38" s="97" t="s">
        <v>377</v>
      </c>
      <c r="AP38" s="97" t="s">
        <v>377</v>
      </c>
      <c r="AQ38" s="96" t="s">
        <v>377</v>
      </c>
      <c r="AR38" s="96" t="s">
        <v>407</v>
      </c>
      <c r="AS38" s="96">
        <v>30000</v>
      </c>
      <c r="AT38" s="98" t="s">
        <v>791</v>
      </c>
      <c r="AU38" s="98" t="s">
        <v>792</v>
      </c>
      <c r="AV38" s="96" t="s">
        <v>468</v>
      </c>
      <c r="AW38" s="96" t="s">
        <v>796</v>
      </c>
      <c r="AX38" s="95" t="s">
        <v>622</v>
      </c>
      <c r="AY38" s="95" t="s">
        <v>632</v>
      </c>
      <c r="AZ38" s="94"/>
      <c r="BA38" s="94"/>
      <c r="BB38" s="94"/>
      <c r="BC38" s="94"/>
      <c r="BD38" s="94"/>
      <c r="BE38" s="94"/>
      <c r="BF38" s="94"/>
      <c r="BG38" s="94" t="s">
        <v>5</v>
      </c>
      <c r="BH38" s="94" t="s">
        <v>478</v>
      </c>
      <c r="BI38" s="94"/>
      <c r="BJ38" s="99">
        <v>40967</v>
      </c>
      <c r="BK38" s="94"/>
      <c r="BL38" s="94"/>
      <c r="BM38" s="94" t="s">
        <v>488</v>
      </c>
      <c r="BN38" s="94" t="s">
        <v>631</v>
      </c>
      <c r="BO38" s="94"/>
      <c r="BP38" s="94"/>
      <c r="BQ38" s="101"/>
      <c r="BR38" s="94"/>
      <c r="BS38" s="94"/>
      <c r="BT38" s="94"/>
      <c r="BU38" s="94"/>
      <c r="BV38" s="94"/>
      <c r="BW38" s="94"/>
      <c r="BX38" s="94"/>
      <c r="BY38" s="94"/>
      <c r="BZ38" s="94"/>
      <c r="CA38" s="94"/>
      <c r="CB38" s="94"/>
      <c r="CC38" s="94">
        <v>1</v>
      </c>
      <c r="CD38" s="94"/>
      <c r="CE38" s="94"/>
      <c r="CF38" s="94">
        <v>1</v>
      </c>
      <c r="CG38" s="94"/>
      <c r="CH38" s="101"/>
      <c r="CI38" s="94"/>
      <c r="CJ38" s="94"/>
      <c r="CK38" s="94"/>
      <c r="CL38" s="94"/>
      <c r="CM38" s="94"/>
      <c r="CN38" s="94"/>
      <c r="CO38" s="94"/>
      <c r="CP38" s="94"/>
      <c r="CQ38" s="94"/>
    </row>
    <row r="39" spans="1:95" s="89" customFormat="1" hidden="1">
      <c r="A39" s="127" t="s">
        <v>764</v>
      </c>
      <c r="B39" s="127"/>
      <c r="C39" s="127"/>
      <c r="D39" s="94" t="s">
        <v>215</v>
      </c>
      <c r="E39" s="94">
        <v>48503003198</v>
      </c>
      <c r="F39" s="95" t="s">
        <v>644</v>
      </c>
      <c r="G39" s="96"/>
      <c r="H39" s="96"/>
      <c r="I39" s="96"/>
      <c r="J39" s="96"/>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104"/>
      <c r="AK39" s="104"/>
      <c r="AL39" s="104"/>
      <c r="AM39" s="104"/>
      <c r="AN39" s="104"/>
      <c r="AO39" s="104"/>
      <c r="AP39" s="104"/>
      <c r="AQ39" s="95"/>
      <c r="AR39" s="95"/>
      <c r="AS39" s="95"/>
      <c r="AT39" s="95"/>
      <c r="AU39" s="95"/>
      <c r="AV39" s="95"/>
      <c r="AW39" s="95"/>
      <c r="AX39" s="95" t="s">
        <v>643</v>
      </c>
      <c r="AY39" s="95" t="s">
        <v>642</v>
      </c>
      <c r="AZ39" s="94"/>
      <c r="BA39" s="94"/>
      <c r="BB39" s="94"/>
      <c r="BC39" s="94"/>
      <c r="BD39" s="94"/>
      <c r="BE39" s="94"/>
      <c r="BF39" s="94"/>
      <c r="BG39" s="94" t="s">
        <v>7</v>
      </c>
      <c r="BH39" s="94" t="s">
        <v>564</v>
      </c>
      <c r="BI39" s="94"/>
      <c r="BJ39" s="99">
        <v>41725</v>
      </c>
      <c r="BK39" s="94"/>
      <c r="BL39" s="94" t="s">
        <v>641</v>
      </c>
      <c r="BM39" s="94"/>
      <c r="BN39" s="94"/>
      <c r="BO39" s="94"/>
      <c r="BP39" s="94"/>
      <c r="BQ39" s="101"/>
      <c r="BR39" s="94"/>
      <c r="BS39" s="94"/>
      <c r="BT39" s="94">
        <v>1</v>
      </c>
      <c r="BU39" s="94"/>
      <c r="BV39" s="94">
        <v>1</v>
      </c>
      <c r="BW39" s="94"/>
      <c r="BX39" s="94"/>
      <c r="BY39" s="94"/>
      <c r="BZ39" s="94"/>
      <c r="CA39" s="94"/>
      <c r="CB39" s="94"/>
      <c r="CC39" s="94"/>
      <c r="CD39" s="94"/>
      <c r="CE39" s="94"/>
      <c r="CF39" s="94">
        <v>1</v>
      </c>
      <c r="CG39" s="94"/>
      <c r="CH39" s="101"/>
      <c r="CI39" s="94"/>
      <c r="CJ39" s="94"/>
      <c r="CK39" s="94"/>
      <c r="CL39" s="94"/>
      <c r="CM39" s="94"/>
      <c r="CN39" s="94"/>
      <c r="CO39" s="94"/>
      <c r="CP39" s="94">
        <v>1</v>
      </c>
      <c r="CQ39" s="94"/>
    </row>
    <row r="40" spans="1:95" s="89" customFormat="1">
      <c r="A40" s="128" t="s">
        <v>421</v>
      </c>
      <c r="B40" s="129" t="e">
        <f>VLOOKUP(A40,#REF!,2,FALSE)</f>
        <v>#REF!</v>
      </c>
      <c r="C40" s="129" t="str">
        <f>VLOOKUP(A40,'LBA saraksts'!$C$3:$G$58,5,FALSE)</f>
        <v>OI līdz 6/16/2031</v>
      </c>
      <c r="D40" s="129" t="s">
        <v>215</v>
      </c>
      <c r="E40" s="94">
        <v>42103047436</v>
      </c>
      <c r="F40" s="95" t="s">
        <v>625</v>
      </c>
      <c r="G40" s="96" t="s">
        <v>271</v>
      </c>
      <c r="H40" s="96" t="s">
        <v>272</v>
      </c>
      <c r="I40" s="96" t="s">
        <v>274</v>
      </c>
      <c r="J40" s="96" t="s">
        <v>173</v>
      </c>
      <c r="K40" s="96" t="s">
        <v>7</v>
      </c>
      <c r="L40" s="96" t="s">
        <v>254</v>
      </c>
      <c r="M40" s="96">
        <v>2</v>
      </c>
      <c r="N40" s="96"/>
      <c r="O40" s="96" t="s">
        <v>369</v>
      </c>
      <c r="P40" s="96"/>
      <c r="Q40" s="96">
        <v>1</v>
      </c>
      <c r="R40" s="96" t="s">
        <v>377</v>
      </c>
      <c r="S40" s="96" t="s">
        <v>377</v>
      </c>
      <c r="T40" s="96" t="s">
        <v>377</v>
      </c>
      <c r="U40" s="96" t="s">
        <v>377</v>
      </c>
      <c r="V40" s="96" t="s">
        <v>377</v>
      </c>
      <c r="W40" s="96" t="s">
        <v>377</v>
      </c>
      <c r="X40" s="96" t="s">
        <v>377</v>
      </c>
      <c r="Y40" s="96" t="s">
        <v>377</v>
      </c>
      <c r="Z40" s="96" t="s">
        <v>377</v>
      </c>
      <c r="AA40" s="96" t="s">
        <v>377</v>
      </c>
      <c r="AB40" s="96" t="s">
        <v>377</v>
      </c>
      <c r="AC40" s="96" t="s">
        <v>377</v>
      </c>
      <c r="AD40" s="96" t="s">
        <v>377</v>
      </c>
      <c r="AE40" s="96" t="s">
        <v>377</v>
      </c>
      <c r="AF40" s="96" t="s">
        <v>377</v>
      </c>
      <c r="AG40" s="96">
        <v>0.999</v>
      </c>
      <c r="AH40" s="96">
        <v>2.6070000000000002</v>
      </c>
      <c r="AI40" s="96">
        <v>0.57199999999999995</v>
      </c>
      <c r="AJ40" s="97">
        <v>6500000</v>
      </c>
      <c r="AK40" s="97">
        <v>35800</v>
      </c>
      <c r="AL40" s="97">
        <v>20000</v>
      </c>
      <c r="AM40" s="97">
        <v>12500</v>
      </c>
      <c r="AN40" s="97"/>
      <c r="AO40" s="97" t="s">
        <v>377</v>
      </c>
      <c r="AP40" s="97">
        <v>3300</v>
      </c>
      <c r="AQ40" s="96" t="s">
        <v>814</v>
      </c>
      <c r="AR40" s="96" t="s">
        <v>403</v>
      </c>
      <c r="AS40" s="96">
        <v>35000</v>
      </c>
      <c r="AT40" s="98" t="s">
        <v>791</v>
      </c>
      <c r="AU40" s="98" t="s">
        <v>792</v>
      </c>
      <c r="AV40" s="96" t="s">
        <v>468</v>
      </c>
      <c r="AW40" s="96" t="s">
        <v>815</v>
      </c>
      <c r="AX40" s="95" t="s">
        <v>624</v>
      </c>
      <c r="AY40" s="94"/>
      <c r="AZ40" s="94"/>
      <c r="BA40" s="94"/>
      <c r="BB40" s="94"/>
      <c r="BC40" s="94"/>
      <c r="BD40" s="94"/>
      <c r="BE40" s="94"/>
      <c r="BF40" s="94"/>
      <c r="BG40" s="94" t="s">
        <v>5</v>
      </c>
      <c r="BH40" s="94" t="s">
        <v>564</v>
      </c>
      <c r="BI40" s="94"/>
      <c r="BJ40" s="99">
        <v>40294</v>
      </c>
      <c r="BK40" s="94"/>
      <c r="BL40" s="94"/>
      <c r="BM40" s="94"/>
      <c r="BN40" s="94"/>
      <c r="BO40" s="94"/>
      <c r="BP40" s="94"/>
      <c r="BQ40" s="101"/>
      <c r="BR40" s="94"/>
      <c r="BS40" s="94"/>
      <c r="BT40" s="94"/>
      <c r="BU40" s="94"/>
      <c r="BV40" s="94"/>
      <c r="BW40" s="94"/>
      <c r="BX40" s="94"/>
      <c r="BY40" s="94"/>
      <c r="BZ40" s="94"/>
      <c r="CA40" s="94"/>
      <c r="CB40" s="94"/>
      <c r="CC40" s="94">
        <v>1</v>
      </c>
      <c r="CD40" s="94"/>
      <c r="CE40" s="94"/>
      <c r="CF40" s="94">
        <v>1</v>
      </c>
      <c r="CG40" s="94"/>
      <c r="CH40" s="101"/>
      <c r="CI40" s="94"/>
      <c r="CJ40" s="94"/>
      <c r="CK40" s="94"/>
      <c r="CL40" s="94"/>
      <c r="CM40" s="94"/>
      <c r="CN40" s="94"/>
      <c r="CO40" s="94"/>
      <c r="CP40" s="94"/>
      <c r="CQ40" s="94"/>
    </row>
    <row r="41" spans="1:95" s="89" customFormat="1">
      <c r="A41" s="128" t="s">
        <v>628</v>
      </c>
      <c r="B41" s="129" t="e">
        <f>VLOOKUP(A41,#REF!,2,FALSE)</f>
        <v>#REF!</v>
      </c>
      <c r="C41" s="129" t="str">
        <f>VLOOKUP(A41,'LBA saraksts'!$C$3:$G$58,5,FALSE)</f>
        <v>OI līdz 1/24/2022</v>
      </c>
      <c r="D41" s="129" t="s">
        <v>215</v>
      </c>
      <c r="E41" s="94">
        <v>40103275664</v>
      </c>
      <c r="F41" s="95" t="s">
        <v>630</v>
      </c>
      <c r="G41" s="96" t="s">
        <v>258</v>
      </c>
      <c r="H41" s="96" t="s">
        <v>259</v>
      </c>
      <c r="I41" s="96" t="s">
        <v>260</v>
      </c>
      <c r="J41" s="96" t="s">
        <v>122</v>
      </c>
      <c r="K41" s="96" t="s">
        <v>7</v>
      </c>
      <c r="L41" s="96" t="s">
        <v>254</v>
      </c>
      <c r="M41" s="96">
        <v>2</v>
      </c>
      <c r="N41" s="96">
        <v>3</v>
      </c>
      <c r="O41" s="96" t="s">
        <v>369</v>
      </c>
      <c r="P41" s="96"/>
      <c r="Q41" s="96" t="s">
        <v>377</v>
      </c>
      <c r="R41" s="96">
        <v>1</v>
      </c>
      <c r="S41" s="96" t="s">
        <v>377</v>
      </c>
      <c r="T41" s="96">
        <v>1</v>
      </c>
      <c r="U41" s="96" t="s">
        <v>377</v>
      </c>
      <c r="V41" s="96">
        <v>1</v>
      </c>
      <c r="W41" s="96" t="s">
        <v>377</v>
      </c>
      <c r="X41" s="96" t="s">
        <v>377</v>
      </c>
      <c r="Y41" s="96" t="s">
        <v>377</v>
      </c>
      <c r="Z41" s="96" t="s">
        <v>377</v>
      </c>
      <c r="AA41" s="96" t="s">
        <v>377</v>
      </c>
      <c r="AB41" s="96" t="s">
        <v>377</v>
      </c>
      <c r="AC41" s="96" t="s">
        <v>377</v>
      </c>
      <c r="AD41" s="96">
        <v>1</v>
      </c>
      <c r="AE41" s="96" t="s">
        <v>377</v>
      </c>
      <c r="AF41" s="96" t="s">
        <v>377</v>
      </c>
      <c r="AG41" s="96">
        <v>1.9950000000000001</v>
      </c>
      <c r="AH41" s="96"/>
      <c r="AI41" s="96"/>
      <c r="AJ41" s="97" t="s">
        <v>393</v>
      </c>
      <c r="AK41" s="97">
        <v>108300</v>
      </c>
      <c r="AL41" s="97">
        <v>45000</v>
      </c>
      <c r="AM41" s="97">
        <v>35000</v>
      </c>
      <c r="AN41" s="97">
        <v>28300</v>
      </c>
      <c r="AO41" s="97" t="s">
        <v>377</v>
      </c>
      <c r="AP41" s="97" t="s">
        <v>377</v>
      </c>
      <c r="AQ41" s="96" t="s">
        <v>377</v>
      </c>
      <c r="AR41" s="96" t="s">
        <v>394</v>
      </c>
      <c r="AS41" s="96">
        <v>108000</v>
      </c>
      <c r="AT41" s="98" t="s">
        <v>791</v>
      </c>
      <c r="AU41" s="98" t="s">
        <v>792</v>
      </c>
      <c r="AV41" s="96" t="s">
        <v>816</v>
      </c>
      <c r="AW41" s="96" t="s">
        <v>817</v>
      </c>
      <c r="AX41" s="95" t="s">
        <v>629</v>
      </c>
      <c r="AY41" s="94"/>
      <c r="AZ41" s="94"/>
      <c r="BA41" s="94"/>
      <c r="BB41" s="94"/>
      <c r="BC41" s="94"/>
      <c r="BD41" s="94"/>
      <c r="BE41" s="94"/>
      <c r="BF41" s="94"/>
      <c r="BG41" s="94" t="s">
        <v>7</v>
      </c>
      <c r="BH41" s="94" t="s">
        <v>478</v>
      </c>
      <c r="BI41" s="94"/>
      <c r="BJ41" s="99">
        <v>43585</v>
      </c>
      <c r="BK41" s="94"/>
      <c r="BL41" s="94"/>
      <c r="BM41" s="94" t="s">
        <v>477</v>
      </c>
      <c r="BN41" s="94"/>
      <c r="BO41" s="99">
        <v>44204</v>
      </c>
      <c r="BP41" s="99">
        <v>44568</v>
      </c>
      <c r="BQ41" s="100"/>
      <c r="BR41" s="94">
        <v>1</v>
      </c>
      <c r="BS41" s="94"/>
      <c r="BT41" s="94"/>
      <c r="BU41" s="94"/>
      <c r="BV41" s="94"/>
      <c r="BW41" s="94"/>
      <c r="BX41" s="94"/>
      <c r="BY41" s="94"/>
      <c r="BZ41" s="94"/>
      <c r="CA41" s="94"/>
      <c r="CB41" s="94">
        <v>1</v>
      </c>
      <c r="CC41" s="94">
        <v>1</v>
      </c>
      <c r="CD41" s="94"/>
      <c r="CE41" s="94"/>
      <c r="CF41" s="94">
        <v>1</v>
      </c>
      <c r="CG41" s="94"/>
      <c r="CH41" s="101"/>
      <c r="CI41" s="94"/>
      <c r="CJ41" s="94"/>
      <c r="CK41" s="94"/>
      <c r="CL41" s="94"/>
      <c r="CM41" s="94"/>
      <c r="CN41" s="94"/>
      <c r="CO41" s="94"/>
      <c r="CP41" s="94">
        <v>1</v>
      </c>
      <c r="CQ41" s="94">
        <v>1</v>
      </c>
    </row>
    <row r="42" spans="1:95" s="89" customFormat="1">
      <c r="A42" s="128" t="s">
        <v>236</v>
      </c>
      <c r="B42" s="129" t="e">
        <f>VLOOKUP(A42,#REF!,2,FALSE)</f>
        <v>#REF!</v>
      </c>
      <c r="C42" s="129" t="str">
        <f>VLOOKUP(A42,'LBA saraksts'!$C$3:$G$58,5,FALSE)</f>
        <v>OI līdz 5/31/2033</v>
      </c>
      <c r="D42" s="129" t="s">
        <v>217</v>
      </c>
      <c r="E42" s="94">
        <v>40003926724</v>
      </c>
      <c r="F42" s="95" t="s">
        <v>623</v>
      </c>
      <c r="G42" s="96" t="s">
        <v>341</v>
      </c>
      <c r="H42" s="96" t="s">
        <v>342</v>
      </c>
      <c r="I42" s="96" t="s">
        <v>343</v>
      </c>
      <c r="J42" s="96" t="s">
        <v>118</v>
      </c>
      <c r="K42" s="96" t="s">
        <v>5</v>
      </c>
      <c r="L42" s="96" t="s">
        <v>340</v>
      </c>
      <c r="M42" s="96">
        <v>2</v>
      </c>
      <c r="N42" s="96">
        <v>3</v>
      </c>
      <c r="O42" s="96" t="s">
        <v>369</v>
      </c>
      <c r="P42" s="96"/>
      <c r="Q42" s="96">
        <v>1</v>
      </c>
      <c r="R42" s="96" t="s">
        <v>377</v>
      </c>
      <c r="S42" s="96" t="s">
        <v>377</v>
      </c>
      <c r="T42" s="96" t="s">
        <v>377</v>
      </c>
      <c r="U42" s="96" t="s">
        <v>377</v>
      </c>
      <c r="V42" s="96">
        <v>1</v>
      </c>
      <c r="W42" s="96" t="s">
        <v>377</v>
      </c>
      <c r="X42" s="96" t="s">
        <v>377</v>
      </c>
      <c r="Y42" s="96" t="s">
        <v>377</v>
      </c>
      <c r="Z42" s="96" t="s">
        <v>377</v>
      </c>
      <c r="AA42" s="96" t="s">
        <v>377</v>
      </c>
      <c r="AB42" s="96" t="s">
        <v>377</v>
      </c>
      <c r="AC42" s="96" t="s">
        <v>377</v>
      </c>
      <c r="AD42" s="96" t="s">
        <v>377</v>
      </c>
      <c r="AE42" s="96" t="s">
        <v>377</v>
      </c>
      <c r="AF42" s="96" t="s">
        <v>377</v>
      </c>
      <c r="AG42" s="96">
        <v>1.054</v>
      </c>
      <c r="AH42" s="96">
        <v>2.6040000000000001</v>
      </c>
      <c r="AI42" s="96">
        <v>1.0880000000000001</v>
      </c>
      <c r="AJ42" s="97">
        <v>4800000</v>
      </c>
      <c r="AK42" s="97">
        <v>51000</v>
      </c>
      <c r="AL42" s="97">
        <v>11155</v>
      </c>
      <c r="AM42" s="97">
        <v>16900</v>
      </c>
      <c r="AN42" s="97">
        <v>22000</v>
      </c>
      <c r="AO42" s="97" t="s">
        <v>377</v>
      </c>
      <c r="AP42" s="97">
        <v>945</v>
      </c>
      <c r="AQ42" s="96" t="s">
        <v>800</v>
      </c>
      <c r="AR42" s="96" t="s">
        <v>904</v>
      </c>
      <c r="AS42" s="96">
        <v>43000</v>
      </c>
      <c r="AT42" s="96" t="s">
        <v>791</v>
      </c>
      <c r="AU42" s="96" t="s">
        <v>792</v>
      </c>
      <c r="AV42" s="96" t="s">
        <v>468</v>
      </c>
      <c r="AW42" s="96"/>
      <c r="AX42" s="95" t="s">
        <v>622</v>
      </c>
      <c r="AY42" s="95" t="s">
        <v>621</v>
      </c>
      <c r="AZ42" s="94"/>
      <c r="BA42" s="94"/>
      <c r="BB42" s="94"/>
      <c r="BC42" s="94"/>
      <c r="BD42" s="94"/>
      <c r="BE42" s="94"/>
      <c r="BF42" s="94"/>
      <c r="BG42" s="94" t="s">
        <v>5</v>
      </c>
      <c r="BH42" s="94" t="s">
        <v>620</v>
      </c>
      <c r="BI42" s="94"/>
      <c r="BJ42" s="99">
        <v>41527</v>
      </c>
      <c r="BK42" s="94"/>
      <c r="BL42" s="94" t="s">
        <v>619</v>
      </c>
      <c r="BM42" s="94" t="s">
        <v>477</v>
      </c>
      <c r="BN42" s="94"/>
      <c r="BO42" s="99">
        <v>44294</v>
      </c>
      <c r="BP42" s="99">
        <v>44561</v>
      </c>
      <c r="BQ42" s="100"/>
      <c r="BR42" s="94"/>
      <c r="BS42" s="94"/>
      <c r="BT42" s="94"/>
      <c r="BU42" s="94"/>
      <c r="BV42" s="94"/>
      <c r="BW42" s="94"/>
      <c r="BX42" s="94"/>
      <c r="BY42" s="94"/>
      <c r="BZ42" s="94"/>
      <c r="CA42" s="94"/>
      <c r="CB42" s="94"/>
      <c r="CC42" s="94">
        <v>1</v>
      </c>
      <c r="CD42" s="94"/>
      <c r="CE42" s="94"/>
      <c r="CF42" s="94">
        <v>1</v>
      </c>
      <c r="CG42" s="94"/>
      <c r="CH42" s="101"/>
      <c r="CI42" s="94"/>
      <c r="CJ42" s="94"/>
      <c r="CK42" s="94"/>
      <c r="CL42" s="94"/>
      <c r="CM42" s="94"/>
      <c r="CN42" s="94"/>
      <c r="CO42" s="94"/>
      <c r="CP42" s="94"/>
      <c r="CQ42" s="94"/>
    </row>
    <row r="43" spans="1:95" s="89" customFormat="1">
      <c r="A43" s="102" t="s">
        <v>608</v>
      </c>
      <c r="B43" s="129" t="e">
        <f>VLOOKUP(A43,#REF!,2,FALSE)</f>
        <v>#REF!</v>
      </c>
      <c r="C43" s="155" t="str">
        <f>'LBA saraksts'!G10</f>
        <v>OI līdz 2/7/2023</v>
      </c>
      <c r="D43" s="129" t="s">
        <v>215</v>
      </c>
      <c r="E43" s="94">
        <v>40003765664</v>
      </c>
      <c r="F43" s="95" t="s">
        <v>613</v>
      </c>
      <c r="G43" s="96" t="s">
        <v>320</v>
      </c>
      <c r="H43" s="96" t="s">
        <v>321</v>
      </c>
      <c r="I43" s="96" t="s">
        <v>322</v>
      </c>
      <c r="J43" s="96" t="s">
        <v>88</v>
      </c>
      <c r="K43" s="96" t="s">
        <v>5</v>
      </c>
      <c r="L43" s="96" t="s">
        <v>254</v>
      </c>
      <c r="M43" s="96">
        <v>2</v>
      </c>
      <c r="N43" s="96">
        <v>3</v>
      </c>
      <c r="O43" s="96" t="s">
        <v>369</v>
      </c>
      <c r="P43" s="96" t="s">
        <v>770</v>
      </c>
      <c r="Q43" s="96" t="s">
        <v>377</v>
      </c>
      <c r="R43" s="96">
        <v>1</v>
      </c>
      <c r="S43" s="96">
        <v>1</v>
      </c>
      <c r="T43" s="96">
        <v>1</v>
      </c>
      <c r="U43" s="96" t="s">
        <v>377</v>
      </c>
      <c r="V43" s="96">
        <v>1</v>
      </c>
      <c r="W43" s="96" t="s">
        <v>377</v>
      </c>
      <c r="X43" s="96" t="s">
        <v>377</v>
      </c>
      <c r="Y43" s="96" t="s">
        <v>377</v>
      </c>
      <c r="Z43" s="96" t="s">
        <v>377</v>
      </c>
      <c r="AA43" s="96">
        <v>1</v>
      </c>
      <c r="AB43" s="96" t="s">
        <v>377</v>
      </c>
      <c r="AC43" s="96" t="s">
        <v>377</v>
      </c>
      <c r="AD43" s="96" t="s">
        <v>377</v>
      </c>
      <c r="AE43" s="96">
        <v>1</v>
      </c>
      <c r="AF43" s="96" t="s">
        <v>774</v>
      </c>
      <c r="AG43" s="96">
        <v>1.323</v>
      </c>
      <c r="AH43" s="96">
        <v>3.31</v>
      </c>
      <c r="AI43" s="96">
        <v>1.355</v>
      </c>
      <c r="AJ43" s="97">
        <v>5628000</v>
      </c>
      <c r="AK43" s="97">
        <v>89520</v>
      </c>
      <c r="AL43" s="97">
        <v>500</v>
      </c>
      <c r="AM43" s="97">
        <v>4000</v>
      </c>
      <c r="AN43" s="97">
        <v>43020</v>
      </c>
      <c r="AO43" s="97">
        <v>4000</v>
      </c>
      <c r="AP43" s="97">
        <v>38000</v>
      </c>
      <c r="AQ43" s="96" t="s">
        <v>818</v>
      </c>
      <c r="AR43" s="96" t="s">
        <v>819</v>
      </c>
      <c r="AS43" s="96">
        <v>35000</v>
      </c>
      <c r="AT43" s="98" t="s">
        <v>791</v>
      </c>
      <c r="AU43" s="98" t="s">
        <v>792</v>
      </c>
      <c r="AV43" s="96" t="s">
        <v>419</v>
      </c>
      <c r="AW43" s="96" t="s">
        <v>796</v>
      </c>
      <c r="AX43" s="95" t="s">
        <v>612</v>
      </c>
      <c r="AY43" s="95" t="s">
        <v>611</v>
      </c>
      <c r="AZ43" s="94"/>
      <c r="BA43" s="94"/>
      <c r="BB43" s="94"/>
      <c r="BC43" s="94"/>
      <c r="BD43" s="94"/>
      <c r="BE43" s="94"/>
      <c r="BF43" s="94"/>
      <c r="BG43" s="94" t="s">
        <v>5</v>
      </c>
      <c r="BH43" s="94" t="s">
        <v>504</v>
      </c>
      <c r="BI43" s="94"/>
      <c r="BJ43" s="99">
        <v>42929</v>
      </c>
      <c r="BK43" s="94"/>
      <c r="BL43" s="99">
        <v>43626</v>
      </c>
      <c r="BM43" s="94" t="s">
        <v>477</v>
      </c>
      <c r="BN43" s="94"/>
      <c r="BO43" s="99">
        <v>44206</v>
      </c>
      <c r="BP43" s="99">
        <v>44570</v>
      </c>
      <c r="BQ43" s="100"/>
      <c r="BR43" s="94"/>
      <c r="BS43" s="94"/>
      <c r="BT43" s="94"/>
      <c r="BU43" s="94">
        <v>1</v>
      </c>
      <c r="BV43" s="94"/>
      <c r="BW43" s="94">
        <v>1</v>
      </c>
      <c r="BX43" s="94"/>
      <c r="BY43" s="94"/>
      <c r="BZ43" s="94"/>
      <c r="CA43" s="94"/>
      <c r="CB43" s="94"/>
      <c r="CC43" s="94">
        <v>1</v>
      </c>
      <c r="CD43" s="94"/>
      <c r="CE43" s="94"/>
      <c r="CF43" s="94">
        <v>1</v>
      </c>
      <c r="CG43" s="94"/>
      <c r="CH43" s="101"/>
      <c r="CI43" s="94"/>
      <c r="CJ43" s="94"/>
      <c r="CK43" s="94"/>
      <c r="CL43" s="94"/>
      <c r="CM43" s="94"/>
      <c r="CN43" s="94"/>
      <c r="CO43" s="94"/>
      <c r="CP43" s="94">
        <v>1</v>
      </c>
      <c r="CQ43" s="94"/>
    </row>
    <row r="44" spans="1:95" s="89" customFormat="1">
      <c r="A44" s="103" t="s">
        <v>252</v>
      </c>
      <c r="B44" s="129" t="e">
        <f>VLOOKUP(A44,#REF!,2,FALSE)</f>
        <v>#REF!</v>
      </c>
      <c r="C44" s="129" t="str">
        <f>VLOOKUP(A44,'LBA saraksts'!$C$3:$G$58,5,FALSE)</f>
        <v>OI līdz 4/1/2025</v>
      </c>
      <c r="D44" s="129" t="s">
        <v>215</v>
      </c>
      <c r="E44" s="94">
        <v>50003572581</v>
      </c>
      <c r="F44" s="95" t="s">
        <v>594</v>
      </c>
      <c r="G44" s="96" t="s">
        <v>297</v>
      </c>
      <c r="H44" s="96" t="s">
        <v>351</v>
      </c>
      <c r="I44" s="96" t="s">
        <v>352</v>
      </c>
      <c r="J44" s="96" t="s">
        <v>140</v>
      </c>
      <c r="K44" s="96" t="s">
        <v>5</v>
      </c>
      <c r="L44" s="96" t="s">
        <v>305</v>
      </c>
      <c r="M44" s="96">
        <v>2</v>
      </c>
      <c r="N44" s="96"/>
      <c r="O44" s="96" t="s">
        <v>369</v>
      </c>
      <c r="P44" s="96" t="s">
        <v>770</v>
      </c>
      <c r="Q44" s="96" t="s">
        <v>377</v>
      </c>
      <c r="R44" s="96" t="s">
        <v>377</v>
      </c>
      <c r="S44" s="96">
        <v>1</v>
      </c>
      <c r="T44" s="96" t="s">
        <v>377</v>
      </c>
      <c r="U44" s="96" t="s">
        <v>377</v>
      </c>
      <c r="V44" s="96" t="s">
        <v>377</v>
      </c>
      <c r="W44" s="96" t="s">
        <v>377</v>
      </c>
      <c r="X44" s="96" t="s">
        <v>377</v>
      </c>
      <c r="Y44" s="96" t="s">
        <v>377</v>
      </c>
      <c r="Z44" s="96" t="s">
        <v>377</v>
      </c>
      <c r="AA44" s="96" t="s">
        <v>377</v>
      </c>
      <c r="AB44" s="96" t="s">
        <v>377</v>
      </c>
      <c r="AC44" s="96" t="s">
        <v>377</v>
      </c>
      <c r="AD44" s="96" t="s">
        <v>377</v>
      </c>
      <c r="AE44" s="96" t="s">
        <v>377</v>
      </c>
      <c r="AF44" s="96" t="s">
        <v>377</v>
      </c>
      <c r="AG44" s="96">
        <v>0.999</v>
      </c>
      <c r="AH44" s="96">
        <v>2.46</v>
      </c>
      <c r="AI44" s="96"/>
      <c r="AJ44" s="97" t="s">
        <v>408</v>
      </c>
      <c r="AK44" s="97">
        <v>40182</v>
      </c>
      <c r="AL44" s="97">
        <v>19296</v>
      </c>
      <c r="AM44" s="97">
        <v>16626</v>
      </c>
      <c r="AN44" s="97" t="s">
        <v>377</v>
      </c>
      <c r="AO44" s="97">
        <v>4000</v>
      </c>
      <c r="AP44" s="97">
        <v>260</v>
      </c>
      <c r="AQ44" s="96" t="s">
        <v>409</v>
      </c>
      <c r="AR44" s="96" t="s">
        <v>410</v>
      </c>
      <c r="AS44" s="96">
        <v>40182</v>
      </c>
      <c r="AT44" s="98" t="s">
        <v>791</v>
      </c>
      <c r="AU44" s="98" t="s">
        <v>792</v>
      </c>
      <c r="AV44" s="96" t="s">
        <v>468</v>
      </c>
      <c r="AW44" s="96" t="s">
        <v>820</v>
      </c>
      <c r="AX44" s="95" t="s">
        <v>593</v>
      </c>
      <c r="AY44" s="94"/>
      <c r="AZ44" s="94"/>
      <c r="BA44" s="94"/>
      <c r="BB44" s="94"/>
      <c r="BC44" s="94"/>
      <c r="BD44" s="94"/>
      <c r="BE44" s="94"/>
      <c r="BF44" s="94"/>
      <c r="BG44" s="94" t="s">
        <v>7</v>
      </c>
      <c r="BH44" s="94" t="s">
        <v>474</v>
      </c>
      <c r="BI44" s="94"/>
      <c r="BJ44" s="99">
        <v>40787</v>
      </c>
      <c r="BK44" s="94"/>
      <c r="BL44" s="94" t="s">
        <v>592</v>
      </c>
      <c r="BM44" s="94" t="s">
        <v>477</v>
      </c>
      <c r="BN44" s="94"/>
      <c r="BO44" s="99">
        <v>44197</v>
      </c>
      <c r="BP44" s="99">
        <v>44561</v>
      </c>
      <c r="BQ44" s="100"/>
      <c r="BR44" s="94"/>
      <c r="BS44" s="94"/>
      <c r="BT44" s="94">
        <v>1</v>
      </c>
      <c r="BU44" s="94"/>
      <c r="BV44" s="94"/>
      <c r="BW44" s="94"/>
      <c r="BX44" s="94"/>
      <c r="BY44" s="94"/>
      <c r="BZ44" s="94"/>
      <c r="CA44" s="94"/>
      <c r="CB44" s="94"/>
      <c r="CC44" s="94">
        <v>1</v>
      </c>
      <c r="CD44" s="94"/>
      <c r="CE44" s="94"/>
      <c r="CF44" s="94">
        <v>1</v>
      </c>
      <c r="CG44" s="94"/>
      <c r="CH44" s="101"/>
      <c r="CI44" s="94">
        <v>1</v>
      </c>
      <c r="CJ44" s="94"/>
      <c r="CK44" s="94"/>
      <c r="CL44" s="94"/>
      <c r="CM44" s="94"/>
      <c r="CN44" s="94"/>
      <c r="CO44" s="94"/>
      <c r="CP44" s="94"/>
      <c r="CQ44" s="94"/>
    </row>
    <row r="45" spans="1:95" s="89" customFormat="1" hidden="1">
      <c r="A45" s="127" t="s">
        <v>628</v>
      </c>
      <c r="B45" s="127"/>
      <c r="C45" s="127"/>
      <c r="D45" s="94" t="s">
        <v>215</v>
      </c>
      <c r="E45" s="94">
        <v>40103275664</v>
      </c>
      <c r="F45" s="94" t="s">
        <v>627</v>
      </c>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7"/>
      <c r="AK45" s="97"/>
      <c r="AL45" s="97"/>
      <c r="AM45" s="97"/>
      <c r="AN45" s="97"/>
      <c r="AO45" s="97"/>
      <c r="AP45" s="97"/>
      <c r="AQ45" s="96"/>
      <c r="AR45" s="96"/>
      <c r="AS45" s="96"/>
      <c r="AT45" s="96"/>
      <c r="AU45" s="96"/>
      <c r="AV45" s="96"/>
      <c r="AW45" s="96"/>
      <c r="AX45" s="95" t="s">
        <v>626</v>
      </c>
      <c r="AY45" s="94"/>
      <c r="AZ45" s="94"/>
      <c r="BA45" s="94"/>
      <c r="BB45" s="94"/>
      <c r="BC45" s="94"/>
      <c r="BD45" s="94"/>
      <c r="BE45" s="94"/>
      <c r="BF45" s="94"/>
      <c r="BG45" s="94" t="s">
        <v>479</v>
      </c>
      <c r="BH45" s="94" t="s">
        <v>478</v>
      </c>
      <c r="BI45" s="94"/>
      <c r="BJ45" s="99">
        <v>43146</v>
      </c>
      <c r="BK45" s="99">
        <v>46797</v>
      </c>
      <c r="BL45" s="94"/>
      <c r="BM45" s="94" t="s">
        <v>477</v>
      </c>
      <c r="BN45" s="94"/>
      <c r="BO45" s="99">
        <v>44204</v>
      </c>
      <c r="BP45" s="99">
        <v>44568</v>
      </c>
      <c r="BQ45" s="101"/>
      <c r="BR45" s="94"/>
      <c r="BS45" s="94"/>
      <c r="BT45" s="94"/>
      <c r="BU45" s="94"/>
      <c r="BV45" s="94"/>
      <c r="BW45" s="94"/>
      <c r="BX45" s="94"/>
      <c r="BY45" s="94"/>
      <c r="BZ45" s="94"/>
      <c r="CA45" s="94"/>
      <c r="CB45" s="94"/>
      <c r="CC45" s="94"/>
      <c r="CD45" s="94"/>
      <c r="CE45" s="94"/>
      <c r="CF45" s="94"/>
      <c r="CG45" s="94"/>
      <c r="CH45" s="101"/>
      <c r="CI45" s="94"/>
      <c r="CJ45" s="94"/>
      <c r="CK45" s="94"/>
      <c r="CL45" s="94"/>
      <c r="CM45" s="94"/>
      <c r="CN45" s="94"/>
      <c r="CO45" s="94"/>
      <c r="CP45" s="94"/>
      <c r="CQ45" s="94"/>
    </row>
    <row r="46" spans="1:95" s="89" customFormat="1">
      <c r="A46" s="106" t="s">
        <v>240</v>
      </c>
      <c r="B46" s="129" t="e">
        <f>VLOOKUP(A46,#REF!,2,FALSE)</f>
        <v>#REF!</v>
      </c>
      <c r="C46" s="129" t="str">
        <f>VLOOKUP(A46,'LBA saraksts'!$C$3:$G$58,5,FALSE)</f>
        <v>OI līdz 3/28/2033</v>
      </c>
      <c r="D46" s="129" t="s">
        <v>215</v>
      </c>
      <c r="E46" s="107">
        <v>40003799622</v>
      </c>
      <c r="F46" s="105" t="str">
        <f>'LBA saraksts'!H34</f>
        <v>Ogres novads, Lauberes pagasts, "Rukši"</v>
      </c>
      <c r="G46" s="96" t="s">
        <v>328</v>
      </c>
      <c r="H46" s="96" t="s">
        <v>329</v>
      </c>
      <c r="I46" s="96" t="s">
        <v>330</v>
      </c>
      <c r="J46" s="96" t="s">
        <v>104</v>
      </c>
      <c r="K46" s="96" t="s">
        <v>7</v>
      </c>
      <c r="L46" s="96" t="s">
        <v>282</v>
      </c>
      <c r="M46" s="96">
        <v>2</v>
      </c>
      <c r="N46" s="96"/>
      <c r="O46" s="96" t="s">
        <v>369</v>
      </c>
      <c r="P46" s="96"/>
      <c r="Q46" s="96" t="s">
        <v>377</v>
      </c>
      <c r="R46" s="96" t="s">
        <v>377</v>
      </c>
      <c r="S46" s="96">
        <v>1</v>
      </c>
      <c r="T46" s="96" t="s">
        <v>377</v>
      </c>
      <c r="U46" s="96" t="s">
        <v>377</v>
      </c>
      <c r="V46" s="96" t="s">
        <v>377</v>
      </c>
      <c r="W46" s="96" t="s">
        <v>377</v>
      </c>
      <c r="X46" s="96" t="s">
        <v>377</v>
      </c>
      <c r="Y46" s="96" t="s">
        <v>377</v>
      </c>
      <c r="Z46" s="96" t="s">
        <v>377</v>
      </c>
      <c r="AA46" s="96" t="s">
        <v>377</v>
      </c>
      <c r="AB46" s="96" t="s">
        <v>377</v>
      </c>
      <c r="AC46" s="96" t="s">
        <v>377</v>
      </c>
      <c r="AD46" s="96" t="s">
        <v>377</v>
      </c>
      <c r="AE46" s="96" t="s">
        <v>377</v>
      </c>
      <c r="AF46" s="96" t="s">
        <v>377</v>
      </c>
      <c r="AG46" s="96"/>
      <c r="AH46" s="96"/>
      <c r="AI46" s="96"/>
      <c r="AJ46" s="97"/>
      <c r="AK46" s="97"/>
      <c r="AL46" s="97"/>
      <c r="AM46" s="97"/>
      <c r="AN46" s="97"/>
      <c r="AO46" s="97"/>
      <c r="AP46" s="97"/>
      <c r="AQ46" s="96"/>
      <c r="AR46" s="96"/>
      <c r="AS46" s="96"/>
      <c r="AT46" s="96"/>
      <c r="AU46" s="96"/>
      <c r="AV46" s="96"/>
      <c r="AW46" s="96"/>
      <c r="AX46" s="105"/>
      <c r="AY46" s="105"/>
      <c r="AZ46" s="105"/>
      <c r="BA46" s="105"/>
      <c r="BB46" s="105"/>
      <c r="BC46" s="105"/>
      <c r="BD46" s="105"/>
      <c r="BE46" s="105"/>
      <c r="BF46" s="105"/>
      <c r="BG46" s="105" t="s">
        <v>468</v>
      </c>
      <c r="BH46" s="105"/>
      <c r="BI46" s="105"/>
      <c r="BJ46" s="105"/>
      <c r="BK46" s="105"/>
      <c r="BL46" s="105"/>
      <c r="BM46" s="105"/>
      <c r="BN46" s="105"/>
      <c r="BO46" s="105"/>
      <c r="BP46" s="105"/>
      <c r="BQ46" s="108"/>
      <c r="BR46" s="105"/>
      <c r="BS46" s="105"/>
      <c r="BT46" s="105"/>
      <c r="BU46" s="105"/>
      <c r="BV46" s="105"/>
      <c r="BW46" s="105"/>
      <c r="BX46" s="105"/>
      <c r="BY46" s="105"/>
      <c r="BZ46" s="105"/>
      <c r="CA46" s="105"/>
      <c r="CB46" s="105"/>
      <c r="CC46" s="105"/>
      <c r="CD46" s="105"/>
      <c r="CE46" s="105"/>
      <c r="CF46" s="105"/>
      <c r="CG46" s="105"/>
      <c r="CH46" s="108"/>
      <c r="CI46" s="105"/>
      <c r="CJ46" s="105"/>
      <c r="CK46" s="105"/>
      <c r="CL46" s="105"/>
      <c r="CM46" s="105"/>
      <c r="CN46" s="105"/>
      <c r="CO46" s="105"/>
      <c r="CP46" s="105"/>
      <c r="CQ46" s="105"/>
    </row>
    <row r="47" spans="1:95" s="89" customFormat="1" hidden="1">
      <c r="A47" s="127" t="s">
        <v>618</v>
      </c>
      <c r="B47" s="127"/>
      <c r="C47" s="127"/>
      <c r="D47" s="94" t="s">
        <v>215</v>
      </c>
      <c r="E47" s="94">
        <v>42403014928</v>
      </c>
      <c r="F47" s="95" t="s">
        <v>617</v>
      </c>
      <c r="G47" s="96"/>
      <c r="H47" s="96"/>
      <c r="I47" s="96"/>
      <c r="J47" s="96"/>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104"/>
      <c r="AK47" s="104"/>
      <c r="AL47" s="104"/>
      <c r="AM47" s="104"/>
      <c r="AN47" s="104"/>
      <c r="AO47" s="104"/>
      <c r="AP47" s="104"/>
      <c r="AQ47" s="95"/>
      <c r="AR47" s="95"/>
      <c r="AS47" s="95"/>
      <c r="AT47" s="95"/>
      <c r="AU47" s="95"/>
      <c r="AV47" s="95"/>
      <c r="AW47" s="95"/>
      <c r="AX47" s="95" t="s">
        <v>616</v>
      </c>
      <c r="AY47" s="95" t="s">
        <v>615</v>
      </c>
      <c r="AZ47" s="95" t="s">
        <v>614</v>
      </c>
      <c r="BA47" s="94"/>
      <c r="BB47" s="94"/>
      <c r="BC47" s="94"/>
      <c r="BD47" s="94"/>
      <c r="BE47" s="94"/>
      <c r="BF47" s="94"/>
      <c r="BG47" s="94" t="s">
        <v>470</v>
      </c>
      <c r="BH47" s="94"/>
      <c r="BI47" s="94" t="s">
        <v>614</v>
      </c>
      <c r="BJ47" s="99">
        <v>40011</v>
      </c>
      <c r="BK47" s="94"/>
      <c r="BL47" s="94"/>
      <c r="BM47" s="94"/>
      <c r="BN47" s="94"/>
      <c r="BO47" s="94"/>
      <c r="BP47" s="94"/>
      <c r="BQ47" s="101"/>
      <c r="BR47" s="94"/>
      <c r="BS47" s="94"/>
      <c r="BT47" s="94"/>
      <c r="BU47" s="94"/>
      <c r="BV47" s="94"/>
      <c r="BW47" s="94"/>
      <c r="BX47" s="94"/>
      <c r="BY47" s="94"/>
      <c r="BZ47" s="94"/>
      <c r="CA47" s="94"/>
      <c r="CB47" s="94"/>
      <c r="CC47" s="94"/>
      <c r="CD47" s="94"/>
      <c r="CE47" s="94"/>
      <c r="CF47" s="94">
        <v>1</v>
      </c>
      <c r="CG47" s="94"/>
      <c r="CH47" s="101"/>
      <c r="CI47" s="94"/>
      <c r="CJ47" s="94"/>
      <c r="CK47" s="94"/>
      <c r="CL47" s="94"/>
      <c r="CM47" s="94"/>
      <c r="CN47" s="94"/>
      <c r="CO47" s="94"/>
      <c r="CP47" s="94"/>
      <c r="CQ47" s="94"/>
    </row>
    <row r="48" spans="1:95" s="89" customFormat="1">
      <c r="A48" s="103" t="s">
        <v>585</v>
      </c>
      <c r="B48" s="129" t="e">
        <f>VLOOKUP(A48,#REF!,2,FALSE)</f>
        <v>#REF!</v>
      </c>
      <c r="C48" s="129" t="str">
        <f>VLOOKUP(A48,'LBA saraksts'!$C$3:$G$58,5,FALSE)</f>
        <v>OI līdz 9/20/2022</v>
      </c>
      <c r="D48" s="129" t="s">
        <v>215</v>
      </c>
      <c r="E48" s="94">
        <v>50003248801</v>
      </c>
      <c r="F48" s="95" t="s">
        <v>589</v>
      </c>
      <c r="G48" s="96" t="s">
        <v>268</v>
      </c>
      <c r="H48" s="96" t="s">
        <v>316</v>
      </c>
      <c r="I48" s="96" t="s">
        <v>317</v>
      </c>
      <c r="J48" s="96" t="s">
        <v>182</v>
      </c>
      <c r="K48" s="96" t="s">
        <v>5</v>
      </c>
      <c r="L48" s="96" t="s">
        <v>261</v>
      </c>
      <c r="M48" s="96">
        <v>2</v>
      </c>
      <c r="N48" s="96"/>
      <c r="O48" s="96" t="s">
        <v>369</v>
      </c>
      <c r="P48" s="96"/>
      <c r="Q48" s="96" t="s">
        <v>377</v>
      </c>
      <c r="R48" s="96">
        <v>1</v>
      </c>
      <c r="S48" s="96" t="s">
        <v>377</v>
      </c>
      <c r="T48" s="96" t="s">
        <v>377</v>
      </c>
      <c r="U48" s="96" t="s">
        <v>377</v>
      </c>
      <c r="V48" s="96" t="s">
        <v>377</v>
      </c>
      <c r="W48" s="96" t="s">
        <v>377</v>
      </c>
      <c r="X48" s="96" t="s">
        <v>377</v>
      </c>
      <c r="Y48" s="96" t="s">
        <v>377</v>
      </c>
      <c r="Z48" s="96" t="s">
        <v>377</v>
      </c>
      <c r="AA48" s="96" t="s">
        <v>377</v>
      </c>
      <c r="AB48" s="96" t="s">
        <v>377</v>
      </c>
      <c r="AC48" s="96" t="s">
        <v>377</v>
      </c>
      <c r="AD48" s="96" t="s">
        <v>377</v>
      </c>
      <c r="AE48" s="96" t="s">
        <v>377</v>
      </c>
      <c r="AF48" s="96" t="s">
        <v>377</v>
      </c>
      <c r="AG48" s="96">
        <v>1.0629999999999999</v>
      </c>
      <c r="AH48" s="96">
        <v>1.0880000000000001</v>
      </c>
      <c r="AI48" s="96"/>
      <c r="AJ48" s="97">
        <v>3876500</v>
      </c>
      <c r="AK48" s="97">
        <v>80500</v>
      </c>
      <c r="AL48" s="97">
        <v>25000</v>
      </c>
      <c r="AM48" s="97">
        <v>54000</v>
      </c>
      <c r="AN48" s="97"/>
      <c r="AO48" s="97" t="s">
        <v>377</v>
      </c>
      <c r="AP48" s="97">
        <v>1500</v>
      </c>
      <c r="AQ48" s="96" t="s">
        <v>801</v>
      </c>
      <c r="AR48" s="109" t="s">
        <v>802</v>
      </c>
      <c r="AS48" s="96">
        <v>50000</v>
      </c>
      <c r="AT48" s="98" t="s">
        <v>791</v>
      </c>
      <c r="AU48" s="98" t="s">
        <v>792</v>
      </c>
      <c r="AV48" s="94" t="s">
        <v>468</v>
      </c>
      <c r="AW48" s="96" t="s">
        <v>796</v>
      </c>
      <c r="AX48" s="95" t="s">
        <v>588</v>
      </c>
      <c r="AY48" s="94"/>
      <c r="AZ48" s="94"/>
      <c r="BA48" s="94"/>
      <c r="BB48" s="94"/>
      <c r="BC48" s="94"/>
      <c r="BD48" s="94"/>
      <c r="BE48" s="94"/>
      <c r="BF48" s="94"/>
      <c r="BG48" s="94" t="s">
        <v>5</v>
      </c>
      <c r="BH48" s="94" t="s">
        <v>587</v>
      </c>
      <c r="BI48" s="94"/>
      <c r="BJ48" s="99">
        <v>41478</v>
      </c>
      <c r="BK48" s="94"/>
      <c r="BL48" s="94" t="s">
        <v>586</v>
      </c>
      <c r="BM48" s="94"/>
      <c r="BN48" s="94"/>
      <c r="BO48" s="94"/>
      <c r="BP48" s="94"/>
      <c r="BQ48" s="101"/>
      <c r="BR48" s="94"/>
      <c r="BS48" s="94"/>
      <c r="BT48" s="94"/>
      <c r="BU48" s="94"/>
      <c r="BV48" s="94"/>
      <c r="BW48" s="94"/>
      <c r="BX48" s="94"/>
      <c r="BY48" s="94"/>
      <c r="BZ48" s="94"/>
      <c r="CA48" s="94"/>
      <c r="CB48" s="94"/>
      <c r="CC48" s="94">
        <v>1</v>
      </c>
      <c r="CD48" s="94"/>
      <c r="CE48" s="94"/>
      <c r="CF48" s="94"/>
      <c r="CG48" s="94"/>
      <c r="CH48" s="101"/>
      <c r="CI48" s="94"/>
      <c r="CJ48" s="94"/>
      <c r="CK48" s="94"/>
      <c r="CL48" s="94"/>
      <c r="CM48" s="94"/>
      <c r="CN48" s="94"/>
      <c r="CO48" s="94"/>
      <c r="CP48" s="94"/>
      <c r="CQ48" s="94"/>
    </row>
    <row r="49" spans="1:95" s="89" customFormat="1" hidden="1">
      <c r="A49" s="127" t="s">
        <v>608</v>
      </c>
      <c r="B49" s="127"/>
      <c r="C49" s="127"/>
      <c r="D49" s="94" t="s">
        <v>215</v>
      </c>
      <c r="E49" s="94">
        <v>40003765664</v>
      </c>
      <c r="F49" s="95" t="s">
        <v>610</v>
      </c>
      <c r="G49" s="96"/>
      <c r="H49" s="96"/>
      <c r="I49" s="96"/>
      <c r="J49" s="96"/>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104"/>
      <c r="AK49" s="104"/>
      <c r="AL49" s="104"/>
      <c r="AM49" s="104"/>
      <c r="AN49" s="104"/>
      <c r="AO49" s="104"/>
      <c r="AP49" s="104"/>
      <c r="AQ49" s="95"/>
      <c r="AR49" s="95"/>
      <c r="AS49" s="95"/>
      <c r="AT49" s="95"/>
      <c r="AU49" s="95"/>
      <c r="AV49" s="95"/>
      <c r="AW49" s="95"/>
      <c r="AX49" s="94"/>
      <c r="AY49" s="94"/>
      <c r="AZ49" s="94"/>
      <c r="BA49" s="94"/>
      <c r="BB49" s="94"/>
      <c r="BC49" s="94"/>
      <c r="BD49" s="94"/>
      <c r="BE49" s="94"/>
      <c r="BF49" s="94"/>
      <c r="BG49" s="94" t="s">
        <v>470</v>
      </c>
      <c r="BH49" s="94"/>
      <c r="BI49" s="94" t="s">
        <v>609</v>
      </c>
      <c r="BJ49" s="99">
        <v>44147</v>
      </c>
      <c r="BK49" s="94"/>
      <c r="BL49" s="94"/>
      <c r="BM49" s="94"/>
      <c r="BN49" s="94"/>
      <c r="BO49" s="94"/>
      <c r="BP49" s="94"/>
      <c r="BQ49" s="101"/>
      <c r="BR49" s="94"/>
      <c r="BS49" s="94"/>
      <c r="BT49" s="94"/>
      <c r="BU49" s="94"/>
      <c r="BV49" s="94"/>
      <c r="BW49" s="94"/>
      <c r="BX49" s="94"/>
      <c r="BY49" s="94"/>
      <c r="BZ49" s="94"/>
      <c r="CA49" s="94"/>
      <c r="CB49" s="94"/>
      <c r="CC49" s="94"/>
      <c r="CD49" s="94"/>
      <c r="CE49" s="94"/>
      <c r="CF49" s="94"/>
      <c r="CG49" s="94"/>
      <c r="CH49" s="101"/>
      <c r="CI49" s="94"/>
      <c r="CJ49" s="94"/>
      <c r="CK49" s="94"/>
      <c r="CL49" s="94"/>
      <c r="CM49" s="94"/>
      <c r="CN49" s="94">
        <v>1</v>
      </c>
      <c r="CO49" s="94"/>
      <c r="CP49" s="94">
        <v>1</v>
      </c>
      <c r="CQ49" s="94"/>
    </row>
    <row r="50" spans="1:95" s="89" customFormat="1" hidden="1">
      <c r="A50" s="127" t="s">
        <v>608</v>
      </c>
      <c r="B50" s="127"/>
      <c r="C50" s="127"/>
      <c r="D50" s="94" t="s">
        <v>215</v>
      </c>
      <c r="E50" s="94">
        <v>40003765664</v>
      </c>
      <c r="F50" s="94" t="s">
        <v>607</v>
      </c>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7"/>
      <c r="AK50" s="97"/>
      <c r="AL50" s="97"/>
      <c r="AM50" s="97"/>
      <c r="AN50" s="97"/>
      <c r="AO50" s="97"/>
      <c r="AP50" s="97"/>
      <c r="AQ50" s="96"/>
      <c r="AR50" s="96"/>
      <c r="AS50" s="96"/>
      <c r="AT50" s="96"/>
      <c r="AU50" s="96"/>
      <c r="AV50" s="96"/>
      <c r="AW50" s="96"/>
      <c r="AX50" s="95" t="s">
        <v>606</v>
      </c>
      <c r="AY50" s="94"/>
      <c r="AZ50" s="94"/>
      <c r="BA50" s="94"/>
      <c r="BB50" s="94"/>
      <c r="BC50" s="94"/>
      <c r="BD50" s="94"/>
      <c r="BE50" s="94"/>
      <c r="BF50" s="94"/>
      <c r="BG50" s="94" t="s">
        <v>479</v>
      </c>
      <c r="BH50" s="94" t="s">
        <v>504</v>
      </c>
      <c r="BI50" s="94"/>
      <c r="BJ50" s="99">
        <v>43497</v>
      </c>
      <c r="BK50" s="99">
        <v>47149</v>
      </c>
      <c r="BL50" s="94"/>
      <c r="BM50" s="94" t="s">
        <v>477</v>
      </c>
      <c r="BN50" s="94"/>
      <c r="BO50" s="99">
        <v>44206</v>
      </c>
      <c r="BP50" s="99">
        <v>44570</v>
      </c>
      <c r="BQ50" s="101"/>
      <c r="BR50" s="94"/>
      <c r="BS50" s="94"/>
      <c r="BT50" s="94"/>
      <c r="BU50" s="94"/>
      <c r="BV50" s="94"/>
      <c r="BW50" s="94"/>
      <c r="BX50" s="94"/>
      <c r="BY50" s="94"/>
      <c r="BZ50" s="94"/>
      <c r="CA50" s="94"/>
      <c r="CB50" s="94"/>
      <c r="CC50" s="94"/>
      <c r="CD50" s="94"/>
      <c r="CE50" s="94"/>
      <c r="CF50" s="94"/>
      <c r="CG50" s="94"/>
      <c r="CH50" s="101"/>
      <c r="CI50" s="94"/>
      <c r="CJ50" s="94"/>
      <c r="CK50" s="94"/>
      <c r="CL50" s="94"/>
      <c r="CM50" s="94"/>
      <c r="CN50" s="94"/>
      <c r="CO50" s="94"/>
      <c r="CP50" s="94"/>
      <c r="CQ50" s="94"/>
    </row>
    <row r="51" spans="1:95" s="89" customFormat="1" hidden="1">
      <c r="A51" s="127" t="s">
        <v>252</v>
      </c>
      <c r="B51" s="127"/>
      <c r="C51" s="127"/>
      <c r="D51" s="94" t="s">
        <v>215</v>
      </c>
      <c r="E51" s="94">
        <v>50003572581</v>
      </c>
      <c r="F51" s="95" t="s">
        <v>605</v>
      </c>
      <c r="G51" s="96"/>
      <c r="H51" s="96"/>
      <c r="I51" s="96"/>
      <c r="J51" s="96"/>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104"/>
      <c r="AK51" s="104"/>
      <c r="AL51" s="104"/>
      <c r="AM51" s="104"/>
      <c r="AN51" s="104"/>
      <c r="AO51" s="104"/>
      <c r="AP51" s="104"/>
      <c r="AQ51" s="95"/>
      <c r="AR51" s="95"/>
      <c r="AS51" s="95"/>
      <c r="AT51" s="95"/>
      <c r="AU51" s="95"/>
      <c r="AV51" s="95"/>
      <c r="AW51" s="95"/>
      <c r="AX51" s="95" t="s">
        <v>604</v>
      </c>
      <c r="AY51" s="95" t="s">
        <v>603</v>
      </c>
      <c r="AZ51" s="95" t="s">
        <v>602</v>
      </c>
      <c r="BA51" s="95" t="s">
        <v>601</v>
      </c>
      <c r="BB51" s="95" t="s">
        <v>600</v>
      </c>
      <c r="BC51" s="95" t="s">
        <v>599</v>
      </c>
      <c r="BD51" s="95" t="s">
        <v>598</v>
      </c>
      <c r="BE51" s="95" t="s">
        <v>597</v>
      </c>
      <c r="BF51" s="95" t="s">
        <v>596</v>
      </c>
      <c r="BG51" s="94" t="s">
        <v>7</v>
      </c>
      <c r="BH51" s="94" t="s">
        <v>474</v>
      </c>
      <c r="BI51" s="94"/>
      <c r="BJ51" s="99">
        <v>40976</v>
      </c>
      <c r="BK51" s="94"/>
      <c r="BL51" s="94" t="s">
        <v>595</v>
      </c>
      <c r="BM51" s="94"/>
      <c r="BN51" s="94"/>
      <c r="BO51" s="94"/>
      <c r="BP51" s="94"/>
      <c r="BQ51" s="101"/>
      <c r="BR51" s="94"/>
      <c r="BS51" s="94">
        <v>1</v>
      </c>
      <c r="BT51" s="94"/>
      <c r="BU51" s="94"/>
      <c r="BV51" s="94"/>
      <c r="BW51" s="94"/>
      <c r="BX51" s="94"/>
      <c r="BY51" s="94"/>
      <c r="BZ51" s="94"/>
      <c r="CA51" s="94"/>
      <c r="CB51" s="94"/>
      <c r="CC51" s="94"/>
      <c r="CD51" s="94"/>
      <c r="CE51" s="94"/>
      <c r="CF51" s="94"/>
      <c r="CG51" s="94"/>
      <c r="CH51" s="101"/>
      <c r="CI51" s="94"/>
      <c r="CJ51" s="94"/>
      <c r="CK51" s="94"/>
      <c r="CL51" s="94"/>
      <c r="CM51" s="94"/>
      <c r="CN51" s="94"/>
      <c r="CO51" s="94"/>
      <c r="CP51" s="94"/>
      <c r="CQ51" s="94"/>
    </row>
    <row r="52" spans="1:95" s="89" customFormat="1">
      <c r="A52" s="160" t="s">
        <v>765</v>
      </c>
      <c r="B52" s="129" t="e">
        <f>VLOOKUP(A52,#REF!,2,FALSE)</f>
        <v>#REF!</v>
      </c>
      <c r="C52" s="165" t="str">
        <f>'LBA saraksts'!G32</f>
        <v xml:space="preserve">likvidēta 2018. gadā </v>
      </c>
      <c r="D52" s="129" t="s">
        <v>216</v>
      </c>
      <c r="E52" s="94">
        <v>46601009419</v>
      </c>
      <c r="F52" s="95" t="s">
        <v>582</v>
      </c>
      <c r="G52" s="96" t="s">
        <v>258</v>
      </c>
      <c r="H52" s="96"/>
      <c r="I52" s="96"/>
      <c r="J52" s="96"/>
      <c r="K52" s="95"/>
      <c r="L52" s="95"/>
      <c r="M52" s="95"/>
      <c r="N52" s="95"/>
      <c r="O52" s="95"/>
      <c r="P52" s="95"/>
      <c r="Q52" s="95"/>
      <c r="R52" s="95"/>
      <c r="S52" s="95"/>
      <c r="T52" s="95"/>
      <c r="U52" s="95"/>
      <c r="V52" s="95"/>
      <c r="W52" s="95"/>
      <c r="X52" s="95"/>
      <c r="Y52" s="95"/>
      <c r="Z52" s="95"/>
      <c r="AA52" s="95"/>
      <c r="AB52" s="95"/>
      <c r="AC52" s="95"/>
      <c r="AD52" s="95"/>
      <c r="AE52" s="95"/>
      <c r="AF52" s="95"/>
      <c r="AG52" s="96">
        <v>0.25</v>
      </c>
      <c r="AH52" s="96">
        <v>0.37</v>
      </c>
      <c r="AI52" s="96">
        <v>0.25</v>
      </c>
      <c r="AJ52" s="97">
        <v>1959727</v>
      </c>
      <c r="AK52" s="97">
        <v>10343</v>
      </c>
      <c r="AL52" s="97">
        <v>2310</v>
      </c>
      <c r="AM52" s="97">
        <v>7486</v>
      </c>
      <c r="AN52" s="97"/>
      <c r="AO52" s="97"/>
      <c r="AP52" s="97">
        <v>550</v>
      </c>
      <c r="AQ52" s="96" t="s">
        <v>814</v>
      </c>
      <c r="AR52" s="96" t="s">
        <v>844</v>
      </c>
      <c r="AS52" s="96">
        <v>10343</v>
      </c>
      <c r="AT52" s="98" t="s">
        <v>791</v>
      </c>
      <c r="AU52" s="98" t="s">
        <v>792</v>
      </c>
      <c r="AV52" s="96" t="s">
        <v>468</v>
      </c>
      <c r="AW52" s="96" t="s">
        <v>796</v>
      </c>
      <c r="AX52" s="95" t="s">
        <v>581</v>
      </c>
      <c r="AY52" s="94"/>
      <c r="AZ52" s="94"/>
      <c r="BA52" s="94"/>
      <c r="BB52" s="94"/>
      <c r="BC52" s="94"/>
      <c r="BD52" s="94"/>
      <c r="BE52" s="94"/>
      <c r="BF52" s="94"/>
      <c r="BG52" s="94" t="s">
        <v>5</v>
      </c>
      <c r="BH52" s="94" t="s">
        <v>478</v>
      </c>
      <c r="BI52" s="94"/>
      <c r="BJ52" s="99">
        <v>40812</v>
      </c>
      <c r="BK52" s="94"/>
      <c r="BL52" s="94"/>
      <c r="BM52" s="94"/>
      <c r="BN52" s="94"/>
      <c r="BO52" s="94"/>
      <c r="BP52" s="94"/>
      <c r="BQ52" s="101"/>
      <c r="BR52" s="94"/>
      <c r="BS52" s="94"/>
      <c r="BT52" s="94"/>
      <c r="BU52" s="94"/>
      <c r="BV52" s="94"/>
      <c r="BW52" s="94"/>
      <c r="BX52" s="94"/>
      <c r="BY52" s="94"/>
      <c r="BZ52" s="94"/>
      <c r="CA52" s="94"/>
      <c r="CB52" s="94"/>
      <c r="CC52" s="94">
        <v>1</v>
      </c>
      <c r="CD52" s="94"/>
      <c r="CE52" s="94"/>
      <c r="CF52" s="94">
        <v>1</v>
      </c>
      <c r="CG52" s="94"/>
      <c r="CH52" s="101"/>
      <c r="CI52" s="94"/>
      <c r="CJ52" s="94"/>
      <c r="CK52" s="94"/>
      <c r="CL52" s="94"/>
      <c r="CM52" s="94"/>
      <c r="CN52" s="94"/>
      <c r="CO52" s="94"/>
      <c r="CP52" s="94"/>
      <c r="CQ52" s="94"/>
    </row>
    <row r="53" spans="1:95" s="89" customFormat="1" hidden="1">
      <c r="A53" s="127" t="s">
        <v>252</v>
      </c>
      <c r="B53" s="127"/>
      <c r="C53" s="127"/>
      <c r="D53" s="94" t="s">
        <v>215</v>
      </c>
      <c r="E53" s="94">
        <v>50003572581</v>
      </c>
      <c r="F53" s="95" t="s">
        <v>591</v>
      </c>
      <c r="G53" s="96"/>
      <c r="H53" s="96"/>
      <c r="I53" s="96"/>
      <c r="J53" s="96"/>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104"/>
      <c r="AK53" s="104"/>
      <c r="AL53" s="104"/>
      <c r="AM53" s="104"/>
      <c r="AN53" s="104"/>
      <c r="AO53" s="104"/>
      <c r="AP53" s="104"/>
      <c r="AQ53" s="95"/>
      <c r="AR53" s="95"/>
      <c r="AS53" s="95"/>
      <c r="AT53" s="95"/>
      <c r="AU53" s="95"/>
      <c r="AV53" s="95"/>
      <c r="AW53" s="95"/>
      <c r="AX53" s="95" t="s">
        <v>590</v>
      </c>
      <c r="AY53" s="94"/>
      <c r="AZ53" s="94"/>
      <c r="BA53" s="94"/>
      <c r="BB53" s="94"/>
      <c r="BC53" s="94"/>
      <c r="BD53" s="94"/>
      <c r="BE53" s="94"/>
      <c r="BF53" s="94"/>
      <c r="BG53" s="94" t="s">
        <v>470</v>
      </c>
      <c r="BH53" s="94"/>
      <c r="BI53" s="94" t="s">
        <v>590</v>
      </c>
      <c r="BJ53" s="99">
        <v>41656</v>
      </c>
      <c r="BK53" s="94"/>
      <c r="BL53" s="94"/>
      <c r="BM53" s="94"/>
      <c r="BN53" s="94"/>
      <c r="BO53" s="94"/>
      <c r="BP53" s="94"/>
      <c r="BQ53" s="101"/>
      <c r="BR53" s="94">
        <v>1</v>
      </c>
      <c r="BS53" s="94"/>
      <c r="BT53" s="94"/>
      <c r="BU53" s="94"/>
      <c r="BV53" s="94"/>
      <c r="BW53" s="94"/>
      <c r="BX53" s="94"/>
      <c r="BY53" s="94"/>
      <c r="BZ53" s="94"/>
      <c r="CA53" s="94"/>
      <c r="CB53" s="94"/>
      <c r="CC53" s="94"/>
      <c r="CD53" s="94"/>
      <c r="CE53" s="94"/>
      <c r="CF53" s="94"/>
      <c r="CG53" s="94"/>
      <c r="CH53" s="101"/>
      <c r="CI53" s="94"/>
      <c r="CJ53" s="94"/>
      <c r="CK53" s="94"/>
      <c r="CL53" s="94"/>
      <c r="CM53" s="94"/>
      <c r="CN53" s="94"/>
      <c r="CO53" s="94"/>
      <c r="CP53" s="94"/>
      <c r="CQ53" s="94"/>
    </row>
    <row r="54" spans="1:95" s="89" customFormat="1">
      <c r="A54" s="128" t="s">
        <v>768</v>
      </c>
      <c r="B54" s="129" t="e">
        <f>VLOOKUP(A54,#REF!,2,FALSE)</f>
        <v>#REF!</v>
      </c>
      <c r="C54" s="129" t="str">
        <f>'LBA saraksts'!G33</f>
        <v>OI līdz 4/1/2025</v>
      </c>
      <c r="D54" s="129" t="s">
        <v>216</v>
      </c>
      <c r="E54" s="94">
        <v>51701000821</v>
      </c>
      <c r="F54" s="95" t="s">
        <v>580</v>
      </c>
      <c r="G54" s="96"/>
      <c r="H54" s="96"/>
      <c r="I54" s="96"/>
      <c r="J54" s="96"/>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104"/>
      <c r="AK54" s="104"/>
      <c r="AL54" s="104"/>
      <c r="AM54" s="104"/>
      <c r="AN54" s="104"/>
      <c r="AO54" s="104"/>
      <c r="AP54" s="104"/>
      <c r="AQ54" s="95"/>
      <c r="AR54" s="95"/>
      <c r="AS54" s="95"/>
      <c r="AT54" s="95"/>
      <c r="AU54" s="95"/>
      <c r="AV54" s="95"/>
      <c r="AW54" s="95"/>
      <c r="AX54" s="94"/>
      <c r="AY54" s="94"/>
      <c r="AZ54" s="94"/>
      <c r="BA54" s="94"/>
      <c r="BB54" s="94"/>
      <c r="BC54" s="94"/>
      <c r="BD54" s="94"/>
      <c r="BE54" s="94"/>
      <c r="BF54" s="94"/>
      <c r="BG54" s="94" t="s">
        <v>470</v>
      </c>
      <c r="BH54" s="94"/>
      <c r="BI54" s="94" t="s">
        <v>579</v>
      </c>
      <c r="BJ54" s="99">
        <v>40437</v>
      </c>
      <c r="BK54" s="94"/>
      <c r="BL54" s="94"/>
      <c r="BM54" s="94"/>
      <c r="BN54" s="94"/>
      <c r="BO54" s="94"/>
      <c r="BP54" s="94"/>
      <c r="BQ54" s="101"/>
      <c r="BR54" s="94"/>
      <c r="BS54" s="94"/>
      <c r="BT54" s="94"/>
      <c r="BU54" s="94"/>
      <c r="BV54" s="94"/>
      <c r="BW54" s="94"/>
      <c r="BX54" s="94"/>
      <c r="BY54" s="94"/>
      <c r="BZ54" s="94"/>
      <c r="CA54" s="94"/>
      <c r="CB54" s="94"/>
      <c r="CC54" s="94"/>
      <c r="CD54" s="94"/>
      <c r="CE54" s="94"/>
      <c r="CF54" s="94">
        <v>1</v>
      </c>
      <c r="CG54" s="94"/>
      <c r="CH54" s="101"/>
      <c r="CI54" s="94">
        <v>1</v>
      </c>
      <c r="CJ54" s="94"/>
      <c r="CK54" s="94"/>
      <c r="CL54" s="94"/>
      <c r="CM54" s="94"/>
      <c r="CN54" s="94"/>
      <c r="CO54" s="94"/>
      <c r="CP54" s="94">
        <v>1</v>
      </c>
      <c r="CQ54" s="94"/>
    </row>
    <row r="55" spans="1:95" s="89" customFormat="1">
      <c r="A55" s="128" t="s">
        <v>230</v>
      </c>
      <c r="B55" s="129" t="e">
        <f>VLOOKUP(A55,#REF!,2,FALSE)</f>
        <v>#REF!</v>
      </c>
      <c r="C55" s="129" t="str">
        <f>'LBA saraksts'!G50</f>
        <v>OI līdz 11/4/2028</v>
      </c>
      <c r="D55" s="129" t="s">
        <v>215</v>
      </c>
      <c r="E55" s="94">
        <v>40003033696</v>
      </c>
      <c r="F55" s="95" t="s">
        <v>578</v>
      </c>
      <c r="G55" s="96" t="s">
        <v>297</v>
      </c>
      <c r="H55" s="96" t="s">
        <v>318</v>
      </c>
      <c r="I55" s="96" t="s">
        <v>319</v>
      </c>
      <c r="J55" s="96" t="s">
        <v>147</v>
      </c>
      <c r="K55" s="96" t="s">
        <v>5</v>
      </c>
      <c r="L55" s="96" t="s">
        <v>282</v>
      </c>
      <c r="M55" s="96">
        <v>2</v>
      </c>
      <c r="N55" s="96">
        <v>3</v>
      </c>
      <c r="O55" s="96" t="s">
        <v>385</v>
      </c>
      <c r="P55" s="96"/>
      <c r="Q55" s="96" t="s">
        <v>377</v>
      </c>
      <c r="R55" s="96">
        <v>1</v>
      </c>
      <c r="S55" s="96" t="s">
        <v>377</v>
      </c>
      <c r="T55" s="96" t="s">
        <v>377</v>
      </c>
      <c r="U55" s="96" t="s">
        <v>377</v>
      </c>
      <c r="V55" s="96">
        <v>1</v>
      </c>
      <c r="W55" s="96" t="s">
        <v>377</v>
      </c>
      <c r="X55" s="96" t="s">
        <v>377</v>
      </c>
      <c r="Y55" s="96">
        <v>1</v>
      </c>
      <c r="Z55" s="96" t="s">
        <v>377</v>
      </c>
      <c r="AA55" s="96" t="s">
        <v>377</v>
      </c>
      <c r="AB55" s="96">
        <v>1</v>
      </c>
      <c r="AC55" s="96" t="s">
        <v>377</v>
      </c>
      <c r="AD55" s="96" t="s">
        <v>377</v>
      </c>
      <c r="AE55" s="96">
        <v>1</v>
      </c>
      <c r="AF55" s="96" t="s">
        <v>377</v>
      </c>
      <c r="AG55" s="96">
        <v>0.26</v>
      </c>
      <c r="AH55" s="96">
        <v>0.85699999999999998</v>
      </c>
      <c r="AI55" s="96">
        <v>0.34</v>
      </c>
      <c r="AJ55" s="97">
        <v>1300000</v>
      </c>
      <c r="AK55" s="97">
        <v>18500</v>
      </c>
      <c r="AL55" s="97">
        <v>14000</v>
      </c>
      <c r="AM55" s="97">
        <v>4500</v>
      </c>
      <c r="AN55" s="97"/>
      <c r="AO55" s="97" t="s">
        <v>377</v>
      </c>
      <c r="AP55" s="97" t="s">
        <v>377</v>
      </c>
      <c r="AQ55" s="96" t="s">
        <v>377</v>
      </c>
      <c r="AR55" s="96" t="s">
        <v>821</v>
      </c>
      <c r="AS55" s="96">
        <v>18500</v>
      </c>
      <c r="AT55" s="98" t="s">
        <v>791</v>
      </c>
      <c r="AU55" s="98" t="s">
        <v>792</v>
      </c>
      <c r="AV55" s="96" t="s">
        <v>468</v>
      </c>
      <c r="AW55" s="96" t="s">
        <v>822</v>
      </c>
      <c r="AX55" s="95" t="s">
        <v>577</v>
      </c>
      <c r="AY55" s="94"/>
      <c r="AZ55" s="94"/>
      <c r="BA55" s="94"/>
      <c r="BB55" s="94"/>
      <c r="BC55" s="94"/>
      <c r="BD55" s="94"/>
      <c r="BE55" s="94"/>
      <c r="BF55" s="94"/>
      <c r="BG55" s="94" t="s">
        <v>5</v>
      </c>
      <c r="BH55" s="94" t="s">
        <v>474</v>
      </c>
      <c r="BI55" s="94"/>
      <c r="BJ55" s="99">
        <v>40298</v>
      </c>
      <c r="BK55" s="94"/>
      <c r="BL55" s="99">
        <v>43741</v>
      </c>
      <c r="BM55" s="94"/>
      <c r="BN55" s="94"/>
      <c r="BO55" s="94"/>
      <c r="BP55" s="94"/>
      <c r="BQ55" s="101"/>
      <c r="BR55" s="94">
        <v>1</v>
      </c>
      <c r="BS55" s="94"/>
      <c r="BT55" s="94"/>
      <c r="BU55" s="94"/>
      <c r="BV55" s="94"/>
      <c r="BW55" s="94"/>
      <c r="BX55" s="94"/>
      <c r="BY55" s="94"/>
      <c r="BZ55" s="94"/>
      <c r="CA55" s="94"/>
      <c r="CB55" s="94"/>
      <c r="CC55" s="94">
        <v>1</v>
      </c>
      <c r="CD55" s="94"/>
      <c r="CE55" s="94"/>
      <c r="CF55" s="94">
        <v>1</v>
      </c>
      <c r="CG55" s="94"/>
      <c r="CH55" s="101"/>
      <c r="CI55" s="94"/>
      <c r="CJ55" s="94"/>
      <c r="CK55" s="94"/>
      <c r="CL55" s="94"/>
      <c r="CM55" s="94"/>
      <c r="CN55" s="94"/>
      <c r="CO55" s="94"/>
      <c r="CP55" s="94"/>
      <c r="CQ55" s="94"/>
    </row>
    <row r="56" spans="1:95" s="89" customFormat="1" hidden="1">
      <c r="A56" s="127" t="s">
        <v>585</v>
      </c>
      <c r="B56" s="127"/>
      <c r="C56" s="127"/>
      <c r="D56" s="94" t="s">
        <v>215</v>
      </c>
      <c r="E56" s="94">
        <v>50003248801</v>
      </c>
      <c r="F56" s="95" t="s">
        <v>584</v>
      </c>
      <c r="G56" s="96"/>
      <c r="H56" s="96"/>
      <c r="I56" s="96"/>
      <c r="J56" s="96"/>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104"/>
      <c r="AK56" s="104"/>
      <c r="AL56" s="104"/>
      <c r="AM56" s="104"/>
      <c r="AN56" s="104"/>
      <c r="AO56" s="104"/>
      <c r="AP56" s="104"/>
      <c r="AQ56" s="95"/>
      <c r="AR56" s="95"/>
      <c r="AS56" s="95"/>
      <c r="AT56" s="95"/>
      <c r="AU56" s="95"/>
      <c r="AV56" s="95"/>
      <c r="AW56" s="95"/>
      <c r="AX56" s="95" t="s">
        <v>583</v>
      </c>
      <c r="AY56" s="94"/>
      <c r="AZ56" s="94"/>
      <c r="BA56" s="94"/>
      <c r="BB56" s="94"/>
      <c r="BC56" s="94"/>
      <c r="BD56" s="94"/>
      <c r="BE56" s="94"/>
      <c r="BF56" s="94"/>
      <c r="BG56" s="94" t="s">
        <v>470</v>
      </c>
      <c r="BH56" s="94"/>
      <c r="BI56" s="94" t="s">
        <v>583</v>
      </c>
      <c r="BJ56" s="99">
        <v>41984</v>
      </c>
      <c r="BK56" s="94"/>
      <c r="BL56" s="94"/>
      <c r="BM56" s="94"/>
      <c r="BN56" s="94"/>
      <c r="BO56" s="94"/>
      <c r="BP56" s="94"/>
      <c r="BQ56" s="101"/>
      <c r="BR56" s="94"/>
      <c r="BS56" s="94"/>
      <c r="BT56" s="94"/>
      <c r="BU56" s="94"/>
      <c r="BV56" s="94"/>
      <c r="BW56" s="94"/>
      <c r="BX56" s="94"/>
      <c r="BY56" s="94"/>
      <c r="BZ56" s="94"/>
      <c r="CA56" s="94"/>
      <c r="CB56" s="94"/>
      <c r="CC56" s="94"/>
      <c r="CD56" s="94"/>
      <c r="CE56" s="94"/>
      <c r="CF56" s="94"/>
      <c r="CG56" s="94">
        <v>1</v>
      </c>
      <c r="CH56" s="101"/>
      <c r="CI56" s="94"/>
      <c r="CJ56" s="94"/>
      <c r="CK56" s="94"/>
      <c r="CL56" s="94"/>
      <c r="CM56" s="94"/>
      <c r="CN56" s="94"/>
      <c r="CO56" s="94"/>
      <c r="CP56" s="94">
        <v>1</v>
      </c>
      <c r="CQ56" s="94">
        <v>1</v>
      </c>
    </row>
    <row r="57" spans="1:95" s="89" customFormat="1">
      <c r="A57" s="160" t="s">
        <v>777</v>
      </c>
      <c r="B57" s="129" t="e">
        <f>VLOOKUP(A57,#REF!,2,FALSE)</f>
        <v>#REF!</v>
      </c>
      <c r="C57" s="165" t="str">
        <f>'LBA saraksts'!G38</f>
        <v xml:space="preserve">likvidēta 2020. gadā </v>
      </c>
      <c r="D57" s="129" t="s">
        <v>216</v>
      </c>
      <c r="E57" s="94">
        <v>41701004446</v>
      </c>
      <c r="F57" s="110" t="s">
        <v>781</v>
      </c>
      <c r="G57" s="96" t="s">
        <v>265</v>
      </c>
      <c r="H57" s="96"/>
      <c r="I57" s="96"/>
      <c r="J57" s="96"/>
      <c r="K57" s="95"/>
      <c r="L57" s="95"/>
      <c r="M57" s="95"/>
      <c r="N57" s="95"/>
      <c r="O57" s="95"/>
      <c r="P57" s="95"/>
      <c r="Q57" s="95"/>
      <c r="R57" s="95"/>
      <c r="S57" s="95"/>
      <c r="T57" s="95"/>
      <c r="U57" s="95"/>
      <c r="V57" s="95"/>
      <c r="W57" s="95"/>
      <c r="X57" s="95"/>
      <c r="Y57" s="95"/>
      <c r="Z57" s="95"/>
      <c r="AA57" s="95"/>
      <c r="AB57" s="95"/>
      <c r="AC57" s="95"/>
      <c r="AD57" s="95"/>
      <c r="AE57" s="95"/>
      <c r="AF57" s="95"/>
      <c r="AG57" s="96">
        <v>1.125</v>
      </c>
      <c r="AH57" s="96">
        <v>1.333</v>
      </c>
      <c r="AI57" s="96">
        <v>1.1200000000000001</v>
      </c>
      <c r="AJ57" s="97">
        <v>11983680</v>
      </c>
      <c r="AK57" s="97">
        <v>62000</v>
      </c>
      <c r="AL57" s="97">
        <v>37000</v>
      </c>
      <c r="AM57" s="97">
        <v>16000</v>
      </c>
      <c r="AN57" s="97">
        <v>9000</v>
      </c>
      <c r="AO57" s="97"/>
      <c r="AP57" s="97"/>
      <c r="AQ57" s="96"/>
      <c r="AR57" s="105" t="s">
        <v>845</v>
      </c>
      <c r="AS57" s="96">
        <v>56000</v>
      </c>
      <c r="AT57" s="98" t="s">
        <v>791</v>
      </c>
      <c r="AU57" s="98" t="s">
        <v>792</v>
      </c>
      <c r="AV57" s="96" t="s">
        <v>468</v>
      </c>
      <c r="AW57" s="96" t="s">
        <v>846</v>
      </c>
      <c r="AX57" s="95" t="s">
        <v>778</v>
      </c>
      <c r="AY57" s="95" t="s">
        <v>779</v>
      </c>
      <c r="AZ57" s="94"/>
      <c r="BA57" s="94"/>
      <c r="BB57" s="94"/>
      <c r="BC57" s="94"/>
      <c r="BD57" s="94"/>
      <c r="BE57" s="94"/>
      <c r="BF57" s="94"/>
      <c r="BG57" s="94" t="s">
        <v>5</v>
      </c>
      <c r="BH57" s="94" t="s">
        <v>474</v>
      </c>
      <c r="BI57" s="94"/>
      <c r="BJ57" s="99">
        <v>40688</v>
      </c>
      <c r="BK57" s="94"/>
      <c r="BL57" s="99">
        <v>44176</v>
      </c>
      <c r="BM57" s="94"/>
      <c r="BN57" s="94"/>
      <c r="BO57" s="94"/>
      <c r="BP57" s="94"/>
      <c r="BQ57" s="101"/>
      <c r="BR57" s="94"/>
      <c r="BS57" s="94"/>
      <c r="BT57" s="94"/>
      <c r="BU57" s="94"/>
      <c r="BV57" s="94"/>
      <c r="BW57" s="94"/>
      <c r="BX57" s="94"/>
      <c r="BY57" s="94"/>
      <c r="BZ57" s="94"/>
      <c r="CA57" s="94"/>
      <c r="CB57" s="94"/>
      <c r="CC57" s="94">
        <v>1</v>
      </c>
      <c r="CD57" s="94"/>
      <c r="CE57" s="94"/>
      <c r="CF57" s="94">
        <v>1</v>
      </c>
      <c r="CG57" s="94"/>
      <c r="CH57" s="101"/>
      <c r="CI57" s="94"/>
      <c r="CJ57" s="94"/>
      <c r="CK57" s="94"/>
      <c r="CL57" s="94"/>
      <c r="CM57" s="94"/>
      <c r="CN57" s="94"/>
      <c r="CO57" s="94">
        <v>1</v>
      </c>
      <c r="CP57" s="94"/>
      <c r="CQ57" s="94"/>
    </row>
    <row r="58" spans="1:95" s="89" customFormat="1">
      <c r="A58" s="160" t="s">
        <v>766</v>
      </c>
      <c r="B58" s="129" t="e">
        <f>VLOOKUP(A58,#REF!,2,FALSE)</f>
        <v>#REF!</v>
      </c>
      <c r="C58" s="165" t="str">
        <f>'LBA saraksts'!G43</f>
        <v xml:space="preserve">darbība ir pārtraukta </v>
      </c>
      <c r="D58" s="129" t="s">
        <v>216</v>
      </c>
      <c r="E58" s="94">
        <v>42101007918</v>
      </c>
      <c r="F58" s="95" t="s">
        <v>570</v>
      </c>
      <c r="G58" s="96" t="s">
        <v>271</v>
      </c>
      <c r="H58" s="96" t="s">
        <v>349</v>
      </c>
      <c r="I58" s="96" t="s">
        <v>350</v>
      </c>
      <c r="J58" s="96" t="s">
        <v>168</v>
      </c>
      <c r="K58" s="96" t="s">
        <v>7</v>
      </c>
      <c r="L58" s="96" t="s">
        <v>348</v>
      </c>
      <c r="M58" s="96">
        <v>2</v>
      </c>
      <c r="N58" s="96">
        <v>3</v>
      </c>
      <c r="O58" s="96" t="s">
        <v>369</v>
      </c>
      <c r="P58" s="96" t="s">
        <v>770</v>
      </c>
      <c r="Q58" s="96" t="s">
        <v>377</v>
      </c>
      <c r="R58" s="96">
        <v>1</v>
      </c>
      <c r="S58" s="96" t="s">
        <v>377</v>
      </c>
      <c r="T58" s="96" t="s">
        <v>377</v>
      </c>
      <c r="U58" s="96" t="s">
        <v>377</v>
      </c>
      <c r="V58" s="96">
        <v>1</v>
      </c>
      <c r="W58" s="96" t="s">
        <v>377</v>
      </c>
      <c r="X58" s="96" t="s">
        <v>377</v>
      </c>
      <c r="Y58" s="96" t="s">
        <v>377</v>
      </c>
      <c r="Z58" s="96" t="s">
        <v>377</v>
      </c>
      <c r="AA58" s="96" t="s">
        <v>377</v>
      </c>
      <c r="AB58" s="96" t="s">
        <v>377</v>
      </c>
      <c r="AC58" s="96" t="s">
        <v>377</v>
      </c>
      <c r="AD58" s="96" t="s">
        <v>377</v>
      </c>
      <c r="AE58" s="96" t="s">
        <v>377</v>
      </c>
      <c r="AF58" s="96" t="s">
        <v>377</v>
      </c>
      <c r="AG58" s="96">
        <v>1.2</v>
      </c>
      <c r="AH58" s="96">
        <v>5.74</v>
      </c>
      <c r="AI58" s="96">
        <v>1.21</v>
      </c>
      <c r="AJ58" s="97">
        <v>9127920</v>
      </c>
      <c r="AK58" s="97">
        <v>63000</v>
      </c>
      <c r="AL58" s="97">
        <v>42000</v>
      </c>
      <c r="AM58" s="97">
        <v>21000</v>
      </c>
      <c r="AN58" s="97">
        <v>1200</v>
      </c>
      <c r="AO58" s="97">
        <v>144</v>
      </c>
      <c r="AP58" s="97"/>
      <c r="AQ58" s="96"/>
      <c r="AR58" s="96" t="s">
        <v>797</v>
      </c>
      <c r="AS58" s="96">
        <v>63000</v>
      </c>
      <c r="AT58" s="96" t="s">
        <v>791</v>
      </c>
      <c r="AU58" s="96" t="s">
        <v>792</v>
      </c>
      <c r="AV58" s="96" t="s">
        <v>468</v>
      </c>
      <c r="AW58" s="96" t="s">
        <v>796</v>
      </c>
      <c r="AX58" s="95" t="s">
        <v>486</v>
      </c>
      <c r="AY58" s="95" t="s">
        <v>569</v>
      </c>
      <c r="AZ58" s="94"/>
      <c r="BA58" s="94"/>
      <c r="BB58" s="94"/>
      <c r="BC58" s="94"/>
      <c r="BD58" s="94"/>
      <c r="BE58" s="94"/>
      <c r="BF58" s="94"/>
      <c r="BG58" s="94" t="s">
        <v>5</v>
      </c>
      <c r="BH58" s="94" t="s">
        <v>555</v>
      </c>
      <c r="BI58" s="94"/>
      <c r="BJ58" s="99">
        <v>44335</v>
      </c>
      <c r="BK58" s="94"/>
      <c r="BL58" s="94"/>
      <c r="BM58" s="94"/>
      <c r="BN58" s="94"/>
      <c r="BO58" s="94"/>
      <c r="BP58" s="94"/>
      <c r="BQ58" s="101"/>
      <c r="BR58" s="94"/>
      <c r="BS58" s="94"/>
      <c r="BT58" s="94"/>
      <c r="BU58" s="94"/>
      <c r="BV58" s="94"/>
      <c r="BW58" s="94"/>
      <c r="BX58" s="94"/>
      <c r="BY58" s="94"/>
      <c r="BZ58" s="94"/>
      <c r="CA58" s="94"/>
      <c r="CB58" s="94"/>
      <c r="CC58" s="94">
        <v>1</v>
      </c>
      <c r="CD58" s="94"/>
      <c r="CE58" s="94">
        <v>1</v>
      </c>
      <c r="CF58" s="94"/>
      <c r="CG58" s="94"/>
      <c r="CH58" s="101"/>
      <c r="CI58" s="94"/>
      <c r="CJ58" s="94"/>
      <c r="CK58" s="94"/>
      <c r="CL58" s="94"/>
      <c r="CM58" s="94"/>
      <c r="CN58" s="94"/>
      <c r="CO58" s="94"/>
      <c r="CP58" s="94"/>
      <c r="CQ58" s="94"/>
    </row>
    <row r="59" spans="1:95" s="89" customFormat="1" hidden="1">
      <c r="A59" s="127" t="s">
        <v>230</v>
      </c>
      <c r="B59" s="127"/>
      <c r="C59" s="153"/>
      <c r="D59" s="94" t="s">
        <v>215</v>
      </c>
      <c r="E59" s="94">
        <v>40003033696</v>
      </c>
      <c r="F59" s="95" t="s">
        <v>576</v>
      </c>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7"/>
      <c r="AK59" s="97"/>
      <c r="AL59" s="97"/>
      <c r="AM59" s="97"/>
      <c r="AN59" s="97"/>
      <c r="AO59" s="97"/>
      <c r="AP59" s="97"/>
      <c r="AQ59" s="96"/>
      <c r="AR59" s="96"/>
      <c r="AS59" s="96"/>
      <c r="AT59" s="96"/>
      <c r="AU59" s="96"/>
      <c r="AV59" s="96"/>
      <c r="AW59" s="96"/>
      <c r="AX59" s="95" t="s">
        <v>575</v>
      </c>
      <c r="AY59" s="94"/>
      <c r="AZ59" s="94"/>
      <c r="BA59" s="94"/>
      <c r="BB59" s="94"/>
      <c r="BC59" s="94"/>
      <c r="BD59" s="94"/>
      <c r="BE59" s="94"/>
      <c r="BF59" s="94"/>
      <c r="BG59" s="94" t="s">
        <v>5</v>
      </c>
      <c r="BH59" s="94" t="s">
        <v>474</v>
      </c>
      <c r="BI59" s="94"/>
      <c r="BJ59" s="99">
        <v>40219</v>
      </c>
      <c r="BK59" s="94"/>
      <c r="BL59" s="94"/>
      <c r="BM59" s="94"/>
      <c r="BN59" s="94"/>
      <c r="BO59" s="94"/>
      <c r="BP59" s="94"/>
      <c r="BQ59" s="101"/>
      <c r="BR59" s="94"/>
      <c r="BS59" s="94"/>
      <c r="BT59" s="94"/>
      <c r="BU59" s="94"/>
      <c r="BV59" s="94"/>
      <c r="BW59" s="94"/>
      <c r="BX59" s="94"/>
      <c r="BY59" s="94"/>
      <c r="BZ59" s="94"/>
      <c r="CA59" s="94"/>
      <c r="CB59" s="94"/>
      <c r="CC59" s="94"/>
      <c r="CD59" s="94"/>
      <c r="CE59" s="94"/>
      <c r="CF59" s="94"/>
      <c r="CG59" s="94"/>
      <c r="CH59" s="101"/>
      <c r="CI59" s="94"/>
      <c r="CJ59" s="94"/>
      <c r="CK59" s="94">
        <v>1</v>
      </c>
      <c r="CL59" s="94">
        <v>1</v>
      </c>
      <c r="CM59" s="94"/>
      <c r="CN59" s="94"/>
      <c r="CO59" s="94"/>
      <c r="CP59" s="94"/>
      <c r="CQ59" s="94"/>
    </row>
    <row r="60" spans="1:95" s="89" customFormat="1" hidden="1">
      <c r="A60" s="127" t="s">
        <v>230</v>
      </c>
      <c r="B60" s="127"/>
      <c r="C60" s="153"/>
      <c r="D60" s="94" t="s">
        <v>215</v>
      </c>
      <c r="E60" s="94">
        <v>40003033696</v>
      </c>
      <c r="F60" s="95" t="s">
        <v>574</v>
      </c>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7"/>
      <c r="AK60" s="97"/>
      <c r="AL60" s="97"/>
      <c r="AM60" s="97"/>
      <c r="AN60" s="97"/>
      <c r="AO60" s="97"/>
      <c r="AP60" s="97"/>
      <c r="AQ60" s="96"/>
      <c r="AR60" s="96"/>
      <c r="AS60" s="96"/>
      <c r="AT60" s="96"/>
      <c r="AU60" s="96"/>
      <c r="AV60" s="96"/>
      <c r="AW60" s="96"/>
      <c r="AX60" s="94"/>
      <c r="AY60" s="94"/>
      <c r="AZ60" s="94"/>
      <c r="BA60" s="94"/>
      <c r="BB60" s="94"/>
      <c r="BC60" s="94"/>
      <c r="BD60" s="94"/>
      <c r="BE60" s="94"/>
      <c r="BF60" s="94"/>
      <c r="BG60" s="94" t="s">
        <v>470</v>
      </c>
      <c r="BH60" s="94"/>
      <c r="BI60" s="94" t="s">
        <v>573</v>
      </c>
      <c r="BJ60" s="99">
        <v>38299</v>
      </c>
      <c r="BK60" s="94"/>
      <c r="BL60" s="94"/>
      <c r="BM60" s="94"/>
      <c r="BN60" s="94"/>
      <c r="BO60" s="94"/>
      <c r="BP60" s="94"/>
      <c r="BQ60" s="101"/>
      <c r="BR60" s="94">
        <v>1</v>
      </c>
      <c r="BS60" s="94"/>
      <c r="BT60" s="94"/>
      <c r="BU60" s="94"/>
      <c r="BV60" s="94"/>
      <c r="BW60" s="94"/>
      <c r="BX60" s="94"/>
      <c r="BY60" s="94"/>
      <c r="BZ60" s="94"/>
      <c r="CA60" s="94"/>
      <c r="CB60" s="94"/>
      <c r="CC60" s="94"/>
      <c r="CD60" s="94"/>
      <c r="CE60" s="94"/>
      <c r="CF60" s="94"/>
      <c r="CG60" s="94">
        <v>1</v>
      </c>
      <c r="CH60" s="101"/>
      <c r="CI60" s="94"/>
      <c r="CJ60" s="94"/>
      <c r="CK60" s="94"/>
      <c r="CL60" s="94"/>
      <c r="CM60" s="94"/>
      <c r="CN60" s="94"/>
      <c r="CO60" s="94"/>
      <c r="CP60" s="94">
        <v>1</v>
      </c>
      <c r="CQ60" s="94">
        <v>1</v>
      </c>
    </row>
    <row r="61" spans="1:95" s="89" customFormat="1" hidden="1">
      <c r="A61" s="127" t="s">
        <v>230</v>
      </c>
      <c r="B61" s="127"/>
      <c r="C61" s="153"/>
      <c r="D61" s="94" t="s">
        <v>215</v>
      </c>
      <c r="E61" s="94">
        <v>40003033696</v>
      </c>
      <c r="F61" s="95" t="s">
        <v>572</v>
      </c>
      <c r="G61" s="96"/>
      <c r="H61" s="96"/>
      <c r="I61" s="96"/>
      <c r="J61" s="96"/>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104"/>
      <c r="AK61" s="104"/>
      <c r="AL61" s="104"/>
      <c r="AM61" s="104"/>
      <c r="AN61" s="104"/>
      <c r="AO61" s="104"/>
      <c r="AP61" s="104"/>
      <c r="AQ61" s="95"/>
      <c r="AR61" s="95"/>
      <c r="AS61" s="95"/>
      <c r="AT61" s="95"/>
      <c r="AU61" s="95"/>
      <c r="AV61" s="95"/>
      <c r="AW61" s="95"/>
      <c r="AX61" s="95" t="s">
        <v>571</v>
      </c>
      <c r="AY61" s="94"/>
      <c r="AZ61" s="94"/>
      <c r="BA61" s="94"/>
      <c r="BB61" s="94"/>
      <c r="BC61" s="94"/>
      <c r="BD61" s="94"/>
      <c r="BE61" s="94"/>
      <c r="BF61" s="94"/>
      <c r="BG61" s="94" t="s">
        <v>470</v>
      </c>
      <c r="BH61" s="94"/>
      <c r="BI61" s="94" t="s">
        <v>571</v>
      </c>
      <c r="BJ61" s="99">
        <v>40675</v>
      </c>
      <c r="BK61" s="94"/>
      <c r="BL61" s="94"/>
      <c r="BM61" s="94"/>
      <c r="BN61" s="94"/>
      <c r="BO61" s="94"/>
      <c r="BP61" s="94"/>
      <c r="BQ61" s="101"/>
      <c r="BR61" s="94"/>
      <c r="BS61" s="94"/>
      <c r="BT61" s="94"/>
      <c r="BU61" s="94"/>
      <c r="BV61" s="94"/>
      <c r="BW61" s="94"/>
      <c r="BX61" s="94"/>
      <c r="BY61" s="94"/>
      <c r="BZ61" s="94"/>
      <c r="CA61" s="94"/>
      <c r="CB61" s="94"/>
      <c r="CC61" s="94"/>
      <c r="CD61" s="94"/>
      <c r="CE61" s="94"/>
      <c r="CF61" s="94">
        <v>1</v>
      </c>
      <c r="CG61" s="94"/>
      <c r="CH61" s="101"/>
      <c r="CI61" s="94"/>
      <c r="CJ61" s="94"/>
      <c r="CK61" s="94"/>
      <c r="CL61" s="94"/>
      <c r="CM61" s="94"/>
      <c r="CN61" s="94"/>
      <c r="CO61" s="94"/>
      <c r="CP61" s="94"/>
      <c r="CQ61" s="94"/>
    </row>
    <row r="62" spans="1:95" s="89" customFormat="1" hidden="1">
      <c r="A62" s="127" t="s">
        <v>766</v>
      </c>
      <c r="B62" s="127"/>
      <c r="C62" s="127"/>
      <c r="D62" s="94" t="s">
        <v>216</v>
      </c>
      <c r="E62" s="94">
        <v>42101007918</v>
      </c>
      <c r="F62" s="95" t="s">
        <v>568</v>
      </c>
      <c r="G62" s="96"/>
      <c r="H62" s="96"/>
      <c r="I62" s="96"/>
      <c r="J62" s="96"/>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104"/>
      <c r="AK62" s="104"/>
      <c r="AL62" s="104"/>
      <c r="AM62" s="104"/>
      <c r="AN62" s="104"/>
      <c r="AO62" s="104"/>
      <c r="AP62" s="104"/>
      <c r="AQ62" s="95"/>
      <c r="AR62" s="95"/>
      <c r="AS62" s="95"/>
      <c r="AT62" s="95"/>
      <c r="AU62" s="95"/>
      <c r="AV62" s="95"/>
      <c r="AW62" s="95"/>
      <c r="AX62" s="94"/>
      <c r="AY62" s="94"/>
      <c r="AZ62" s="94"/>
      <c r="BA62" s="94"/>
      <c r="BB62" s="94"/>
      <c r="BC62" s="94"/>
      <c r="BD62" s="94"/>
      <c r="BE62" s="94"/>
      <c r="BF62" s="94"/>
      <c r="BG62" s="94" t="s">
        <v>470</v>
      </c>
      <c r="BH62" s="94"/>
      <c r="BI62" s="94" t="s">
        <v>567</v>
      </c>
      <c r="BJ62" s="99">
        <v>41180</v>
      </c>
      <c r="BK62" s="94"/>
      <c r="BL62" s="94"/>
      <c r="BM62" s="94"/>
      <c r="BN62" s="94"/>
      <c r="BO62" s="94"/>
      <c r="BP62" s="94"/>
      <c r="BQ62" s="101"/>
      <c r="BR62" s="94">
        <v>1</v>
      </c>
      <c r="BS62" s="94"/>
      <c r="BT62" s="94"/>
      <c r="BU62" s="94"/>
      <c r="BV62" s="94"/>
      <c r="BW62" s="94"/>
      <c r="BX62" s="94"/>
      <c r="BY62" s="94"/>
      <c r="BZ62" s="94"/>
      <c r="CA62" s="94"/>
      <c r="CB62" s="94"/>
      <c r="CC62" s="94"/>
      <c r="CD62" s="94"/>
      <c r="CE62" s="94"/>
      <c r="CF62" s="94"/>
      <c r="CG62" s="94"/>
      <c r="CH62" s="101"/>
      <c r="CI62" s="94"/>
      <c r="CJ62" s="94"/>
      <c r="CK62" s="94"/>
      <c r="CL62" s="94"/>
      <c r="CM62" s="94"/>
      <c r="CN62" s="94"/>
      <c r="CO62" s="94"/>
      <c r="CP62" s="94"/>
      <c r="CQ62" s="94"/>
    </row>
    <row r="63" spans="1:95" s="89" customFormat="1">
      <c r="A63" s="103" t="s">
        <v>561</v>
      </c>
      <c r="B63" s="129" t="e">
        <f>VLOOKUP(A63,#REF!,2,FALSE)</f>
        <v>#REF!</v>
      </c>
      <c r="C63" s="129" t="str">
        <f>VLOOKUP(A63,'LBA saraksts'!$C$3:$G$58,5,FALSE)</f>
        <v>OI līdz 2/24/2032</v>
      </c>
      <c r="D63" s="129" t="s">
        <v>215</v>
      </c>
      <c r="E63" s="94">
        <v>58503000511</v>
      </c>
      <c r="F63" s="95" t="s">
        <v>566</v>
      </c>
      <c r="G63" s="96" t="s">
        <v>287</v>
      </c>
      <c r="H63" s="96" t="s">
        <v>288</v>
      </c>
      <c r="I63" s="96" t="s">
        <v>289</v>
      </c>
      <c r="J63" s="96" t="s">
        <v>83</v>
      </c>
      <c r="K63" s="96" t="s">
        <v>5</v>
      </c>
      <c r="L63" s="96" t="s">
        <v>286</v>
      </c>
      <c r="M63" s="96">
        <v>2</v>
      </c>
      <c r="N63" s="96"/>
      <c r="O63" s="96" t="s">
        <v>369</v>
      </c>
      <c r="P63" s="96"/>
      <c r="Q63" s="96">
        <v>1</v>
      </c>
      <c r="R63" s="96" t="s">
        <v>377</v>
      </c>
      <c r="S63" s="96" t="s">
        <v>377</v>
      </c>
      <c r="T63" s="96" t="s">
        <v>377</v>
      </c>
      <c r="U63" s="96" t="s">
        <v>377</v>
      </c>
      <c r="V63" s="96" t="s">
        <v>377</v>
      </c>
      <c r="W63" s="96" t="s">
        <v>377</v>
      </c>
      <c r="X63" s="96" t="s">
        <v>377</v>
      </c>
      <c r="Y63" s="96" t="s">
        <v>377</v>
      </c>
      <c r="Z63" s="96" t="s">
        <v>377</v>
      </c>
      <c r="AA63" s="96" t="s">
        <v>377</v>
      </c>
      <c r="AB63" s="96" t="s">
        <v>377</v>
      </c>
      <c r="AC63" s="96" t="s">
        <v>377</v>
      </c>
      <c r="AD63" s="96" t="s">
        <v>377</v>
      </c>
      <c r="AE63" s="96" t="s">
        <v>377</v>
      </c>
      <c r="AF63" s="96" t="s">
        <v>377</v>
      </c>
      <c r="AG63" s="96">
        <v>0.99</v>
      </c>
      <c r="AH63" s="96">
        <v>2.6059999999999999</v>
      </c>
      <c r="AI63" s="96">
        <v>0.998</v>
      </c>
      <c r="AJ63" s="97" t="s">
        <v>404</v>
      </c>
      <c r="AK63" s="97">
        <v>58260</v>
      </c>
      <c r="AL63" s="97">
        <v>38260</v>
      </c>
      <c r="AM63" s="97">
        <v>20000</v>
      </c>
      <c r="AN63" s="97" t="s">
        <v>377</v>
      </c>
      <c r="AO63" s="97">
        <v>0.82</v>
      </c>
      <c r="AP63" s="97" t="s">
        <v>377</v>
      </c>
      <c r="AQ63" s="96" t="s">
        <v>377</v>
      </c>
      <c r="AR63" s="96" t="s">
        <v>823</v>
      </c>
      <c r="AS63" s="96">
        <v>58500</v>
      </c>
      <c r="AT63" s="98" t="s">
        <v>791</v>
      </c>
      <c r="AU63" s="98" t="s">
        <v>792</v>
      </c>
      <c r="AV63" s="96" t="s">
        <v>468</v>
      </c>
      <c r="AW63" s="96" t="s">
        <v>824</v>
      </c>
      <c r="AX63" s="95" t="s">
        <v>565</v>
      </c>
      <c r="AY63" s="94"/>
      <c r="AZ63" s="94"/>
      <c r="BA63" s="94"/>
      <c r="BB63" s="94"/>
      <c r="BC63" s="94"/>
      <c r="BD63" s="94"/>
      <c r="BE63" s="94"/>
      <c r="BF63" s="94"/>
      <c r="BG63" s="94" t="s">
        <v>5</v>
      </c>
      <c r="BH63" s="94" t="s">
        <v>564</v>
      </c>
      <c r="BI63" s="94"/>
      <c r="BJ63" s="99">
        <v>40938</v>
      </c>
      <c r="BK63" s="94"/>
      <c r="BL63" s="99">
        <v>43392</v>
      </c>
      <c r="BM63" s="94"/>
      <c r="BN63" s="94"/>
      <c r="BO63" s="94"/>
      <c r="BP63" s="94"/>
      <c r="BQ63" s="101"/>
      <c r="BR63" s="94">
        <v>1</v>
      </c>
      <c r="BS63" s="94"/>
      <c r="BT63" s="94"/>
      <c r="BU63" s="94"/>
      <c r="BV63" s="94"/>
      <c r="BW63" s="94"/>
      <c r="BX63" s="94"/>
      <c r="BY63" s="94"/>
      <c r="BZ63" s="94"/>
      <c r="CA63" s="94"/>
      <c r="CB63" s="94"/>
      <c r="CC63" s="94">
        <v>1</v>
      </c>
      <c r="CD63" s="94"/>
      <c r="CE63" s="94"/>
      <c r="CF63" s="94">
        <v>1</v>
      </c>
      <c r="CG63" s="94"/>
      <c r="CH63" s="101"/>
      <c r="CI63" s="94"/>
      <c r="CJ63" s="94"/>
      <c r="CK63" s="94"/>
      <c r="CL63" s="94"/>
      <c r="CM63" s="94">
        <v>1</v>
      </c>
      <c r="CN63" s="94"/>
      <c r="CO63" s="94"/>
      <c r="CP63" s="94"/>
      <c r="CQ63" s="94"/>
    </row>
    <row r="64" spans="1:95" s="89" customFormat="1" hidden="1">
      <c r="A64" s="127" t="s">
        <v>561</v>
      </c>
      <c r="B64" s="127"/>
      <c r="C64" s="127"/>
      <c r="D64" s="94" t="s">
        <v>215</v>
      </c>
      <c r="E64" s="94">
        <v>58503000511</v>
      </c>
      <c r="F64" s="95" t="s">
        <v>563</v>
      </c>
      <c r="G64" s="96"/>
      <c r="H64" s="96"/>
      <c r="I64" s="96"/>
      <c r="J64" s="96"/>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104"/>
      <c r="AK64" s="104"/>
      <c r="AL64" s="104"/>
      <c r="AM64" s="104"/>
      <c r="AN64" s="104"/>
      <c r="AO64" s="104"/>
      <c r="AP64" s="104"/>
      <c r="AQ64" s="95"/>
      <c r="AR64" s="95"/>
      <c r="AS64" s="95"/>
      <c r="AT64" s="95"/>
      <c r="AU64" s="95"/>
      <c r="AV64" s="95"/>
      <c r="AW64" s="95"/>
      <c r="AX64" s="94"/>
      <c r="AY64" s="94"/>
      <c r="AZ64" s="94"/>
      <c r="BA64" s="94"/>
      <c r="BB64" s="94"/>
      <c r="BC64" s="94"/>
      <c r="BD64" s="94"/>
      <c r="BE64" s="94"/>
      <c r="BF64" s="94"/>
      <c r="BG64" s="94" t="s">
        <v>470</v>
      </c>
      <c r="BH64" s="94"/>
      <c r="BI64" s="94" t="s">
        <v>562</v>
      </c>
      <c r="BJ64" s="99">
        <v>40858</v>
      </c>
      <c r="BK64" s="94"/>
      <c r="BL64" s="94"/>
      <c r="BM64" s="94"/>
      <c r="BN64" s="94"/>
      <c r="BO64" s="94"/>
      <c r="BP64" s="94"/>
      <c r="BQ64" s="101"/>
      <c r="BR64" s="94">
        <v>1</v>
      </c>
      <c r="BS64" s="94"/>
      <c r="BT64" s="94"/>
      <c r="BU64" s="94"/>
      <c r="BV64" s="94"/>
      <c r="BW64" s="94"/>
      <c r="BX64" s="94"/>
      <c r="BY64" s="94"/>
      <c r="BZ64" s="94"/>
      <c r="CA64" s="94"/>
      <c r="CB64" s="94"/>
      <c r="CC64" s="94"/>
      <c r="CD64" s="94"/>
      <c r="CE64" s="94"/>
      <c r="CF64" s="94"/>
      <c r="CG64" s="94"/>
      <c r="CH64" s="101"/>
      <c r="CI64" s="94"/>
      <c r="CJ64" s="94"/>
      <c r="CK64" s="94"/>
      <c r="CL64" s="94"/>
      <c r="CM64" s="94">
        <v>1</v>
      </c>
      <c r="CN64" s="94"/>
      <c r="CO64" s="94"/>
      <c r="CP64" s="94"/>
      <c r="CQ64" s="94"/>
    </row>
    <row r="65" spans="1:95" s="89" customFormat="1" hidden="1">
      <c r="A65" s="127" t="s">
        <v>561</v>
      </c>
      <c r="B65" s="127"/>
      <c r="C65" s="127"/>
      <c r="D65" s="94" t="s">
        <v>215</v>
      </c>
      <c r="E65" s="94">
        <v>58503000511</v>
      </c>
      <c r="F65" s="95" t="s">
        <v>560</v>
      </c>
      <c r="G65" s="96"/>
      <c r="H65" s="96"/>
      <c r="I65" s="96"/>
      <c r="J65" s="96"/>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104"/>
      <c r="AK65" s="104"/>
      <c r="AL65" s="104"/>
      <c r="AM65" s="104"/>
      <c r="AN65" s="104"/>
      <c r="AO65" s="104"/>
      <c r="AP65" s="104"/>
      <c r="AQ65" s="95"/>
      <c r="AR65" s="95"/>
      <c r="AS65" s="95"/>
      <c r="AT65" s="95"/>
      <c r="AU65" s="95"/>
      <c r="AV65" s="95"/>
      <c r="AW65" s="95"/>
      <c r="AX65" s="94"/>
      <c r="AY65" s="94"/>
      <c r="AZ65" s="94"/>
      <c r="BA65" s="94"/>
      <c r="BB65" s="94"/>
      <c r="BC65" s="94"/>
      <c r="BD65" s="94"/>
      <c r="BE65" s="94"/>
      <c r="BF65" s="94"/>
      <c r="BG65" s="94" t="s">
        <v>470</v>
      </c>
      <c r="BH65" s="94"/>
      <c r="BI65" s="94" t="s">
        <v>559</v>
      </c>
      <c r="BJ65" s="99">
        <v>40858</v>
      </c>
      <c r="BK65" s="94"/>
      <c r="BL65" s="94"/>
      <c r="BM65" s="94"/>
      <c r="BN65" s="94"/>
      <c r="BO65" s="94"/>
      <c r="BP65" s="94"/>
      <c r="BQ65" s="101"/>
      <c r="BR65" s="94">
        <v>1</v>
      </c>
      <c r="BS65" s="94"/>
      <c r="BT65" s="94"/>
      <c r="BU65" s="94"/>
      <c r="BV65" s="94"/>
      <c r="BW65" s="94"/>
      <c r="BX65" s="94"/>
      <c r="BY65" s="94"/>
      <c r="BZ65" s="94"/>
      <c r="CA65" s="94"/>
      <c r="CB65" s="94"/>
      <c r="CC65" s="94"/>
      <c r="CD65" s="94"/>
      <c r="CE65" s="94"/>
      <c r="CF65" s="94"/>
      <c r="CG65" s="94"/>
      <c r="CH65" s="101"/>
      <c r="CI65" s="94"/>
      <c r="CJ65" s="94"/>
      <c r="CK65" s="94"/>
      <c r="CL65" s="94"/>
      <c r="CM65" s="94">
        <v>1</v>
      </c>
      <c r="CN65" s="94"/>
      <c r="CO65" s="94"/>
      <c r="CP65" s="94"/>
      <c r="CQ65" s="94"/>
    </row>
    <row r="66" spans="1:95" s="89" customFormat="1">
      <c r="A66" s="102" t="s">
        <v>558</v>
      </c>
      <c r="B66" s="129" t="e">
        <f>VLOOKUP(A66,#REF!,2,FALSE)</f>
        <v>#REF!</v>
      </c>
      <c r="C66" s="129" t="str">
        <f>VLOOKUP(A66,'LBA saraksts'!$C$3:$G$58,5,FALSE)</f>
        <v>OI līdz 10/5/2031</v>
      </c>
      <c r="D66" s="129" t="s">
        <v>215</v>
      </c>
      <c r="E66" s="94">
        <v>42103054527</v>
      </c>
      <c r="F66" s="95" t="s">
        <v>557</v>
      </c>
      <c r="G66" s="96" t="s">
        <v>271</v>
      </c>
      <c r="H66" s="96" t="s">
        <v>353</v>
      </c>
      <c r="I66" s="96" t="s">
        <v>354</v>
      </c>
      <c r="J66" s="96" t="s">
        <v>164</v>
      </c>
      <c r="K66" s="96">
        <v>0</v>
      </c>
      <c r="L66" s="96" t="s">
        <v>254</v>
      </c>
      <c r="M66" s="96"/>
      <c r="N66" s="96">
        <v>3</v>
      </c>
      <c r="O66" s="96" t="s">
        <v>369</v>
      </c>
      <c r="P66" s="96"/>
      <c r="Q66" s="96" t="s">
        <v>377</v>
      </c>
      <c r="R66" s="96" t="s">
        <v>377</v>
      </c>
      <c r="S66" s="96" t="s">
        <v>377</v>
      </c>
      <c r="T66" s="96" t="s">
        <v>377</v>
      </c>
      <c r="U66" s="96" t="s">
        <v>377</v>
      </c>
      <c r="V66" s="96">
        <v>1</v>
      </c>
      <c r="W66" s="96" t="s">
        <v>377</v>
      </c>
      <c r="X66" s="96" t="s">
        <v>377</v>
      </c>
      <c r="Y66" s="96" t="s">
        <v>377</v>
      </c>
      <c r="Z66" s="96" t="s">
        <v>377</v>
      </c>
      <c r="AA66" s="96" t="s">
        <v>377</v>
      </c>
      <c r="AB66" s="96" t="s">
        <v>377</v>
      </c>
      <c r="AC66" s="96" t="s">
        <v>377</v>
      </c>
      <c r="AD66" s="96" t="s">
        <v>377</v>
      </c>
      <c r="AE66" s="96" t="s">
        <v>377</v>
      </c>
      <c r="AF66" s="96" t="s">
        <v>377</v>
      </c>
      <c r="AG66" s="96">
        <v>1.998</v>
      </c>
      <c r="AH66" s="96"/>
      <c r="AI66" s="96">
        <v>2.0060000000000002</v>
      </c>
      <c r="AJ66" s="97">
        <v>8420112</v>
      </c>
      <c r="AK66" s="97">
        <v>39900</v>
      </c>
      <c r="AL66" s="97"/>
      <c r="AM66" s="97">
        <v>12000</v>
      </c>
      <c r="AN66" s="97">
        <v>27900</v>
      </c>
      <c r="AO66" s="97"/>
      <c r="AP66" s="97"/>
      <c r="AQ66" s="96"/>
      <c r="AR66" s="111" t="s">
        <v>908</v>
      </c>
      <c r="AS66" s="96">
        <v>35000</v>
      </c>
      <c r="AT66" s="96" t="s">
        <v>791</v>
      </c>
      <c r="AU66" s="96" t="s">
        <v>792</v>
      </c>
      <c r="AV66" s="96" t="s">
        <v>468</v>
      </c>
      <c r="AW66" s="96" t="s">
        <v>796</v>
      </c>
      <c r="AX66" s="112" t="s">
        <v>486</v>
      </c>
      <c r="AY66" s="95" t="s">
        <v>556</v>
      </c>
      <c r="AZ66" s="94"/>
      <c r="BA66" s="94"/>
      <c r="BB66" s="94"/>
      <c r="BC66" s="94"/>
      <c r="BD66" s="94"/>
      <c r="BE66" s="94"/>
      <c r="BF66" s="94"/>
      <c r="BG66" s="94" t="s">
        <v>5</v>
      </c>
      <c r="BH66" s="94" t="s">
        <v>555</v>
      </c>
      <c r="BI66" s="94"/>
      <c r="BJ66" s="99">
        <v>44252</v>
      </c>
      <c r="BK66" s="94"/>
      <c r="BL66" s="94"/>
      <c r="BM66" s="94"/>
      <c r="BN66" s="94"/>
      <c r="BO66" s="94"/>
      <c r="BP66" s="94"/>
      <c r="BQ66" s="101"/>
      <c r="BR66" s="94"/>
      <c r="BS66" s="94"/>
      <c r="BT66" s="94"/>
      <c r="BU66" s="94"/>
      <c r="BV66" s="94"/>
      <c r="BW66" s="94"/>
      <c r="BX66" s="94"/>
      <c r="BY66" s="94"/>
      <c r="BZ66" s="94"/>
      <c r="CA66" s="94"/>
      <c r="CB66" s="94"/>
      <c r="CC66" s="94">
        <v>1</v>
      </c>
      <c r="CD66" s="94"/>
      <c r="CE66" s="94"/>
      <c r="CF66" s="94">
        <v>1</v>
      </c>
      <c r="CG66" s="94"/>
      <c r="CH66" s="101"/>
      <c r="CI66" s="94"/>
      <c r="CJ66" s="94"/>
      <c r="CK66" s="94"/>
      <c r="CL66" s="94"/>
      <c r="CM66" s="94"/>
      <c r="CN66" s="94"/>
      <c r="CO66" s="94">
        <v>1</v>
      </c>
      <c r="CP66" s="94"/>
      <c r="CQ66" s="94"/>
    </row>
    <row r="67" spans="1:95" s="89" customFormat="1" hidden="1">
      <c r="A67" s="127" t="s">
        <v>767</v>
      </c>
      <c r="B67" s="127"/>
      <c r="C67" s="127"/>
      <c r="D67" s="94" t="s">
        <v>216</v>
      </c>
      <c r="E67" s="94">
        <v>48701003213</v>
      </c>
      <c r="F67" s="95" t="s">
        <v>554</v>
      </c>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7"/>
      <c r="AK67" s="97"/>
      <c r="AL67" s="97"/>
      <c r="AM67" s="97"/>
      <c r="AN67" s="97"/>
      <c r="AO67" s="97"/>
      <c r="AP67" s="97"/>
      <c r="AQ67" s="96"/>
      <c r="AR67" s="96"/>
      <c r="AS67" s="96"/>
      <c r="AT67" s="96"/>
      <c r="AU67" s="96"/>
      <c r="AV67" s="96"/>
      <c r="AW67" s="96"/>
      <c r="AX67" s="94"/>
      <c r="AY67" s="94"/>
      <c r="AZ67" s="94"/>
      <c r="BA67" s="94"/>
      <c r="BB67" s="94"/>
      <c r="BC67" s="94"/>
      <c r="BD67" s="94"/>
      <c r="BE67" s="94"/>
      <c r="BF67" s="94"/>
      <c r="BG67" s="94" t="s">
        <v>470</v>
      </c>
      <c r="BH67" s="94"/>
      <c r="BI67" s="94" t="s">
        <v>553</v>
      </c>
      <c r="BJ67" s="99">
        <v>40521</v>
      </c>
      <c r="BK67" s="94"/>
      <c r="BL67" s="94"/>
      <c r="BM67" s="94"/>
      <c r="BN67" s="94"/>
      <c r="BO67" s="94"/>
      <c r="BP67" s="94"/>
      <c r="BQ67" s="101"/>
      <c r="BR67" s="94">
        <v>1</v>
      </c>
      <c r="BS67" s="94"/>
      <c r="BT67" s="94"/>
      <c r="BU67" s="94"/>
      <c r="BV67" s="94"/>
      <c r="BW67" s="94"/>
      <c r="BX67" s="94"/>
      <c r="BY67" s="94"/>
      <c r="BZ67" s="94"/>
      <c r="CA67" s="94"/>
      <c r="CB67" s="94"/>
      <c r="CC67" s="94"/>
      <c r="CD67" s="94"/>
      <c r="CE67" s="94"/>
      <c r="CF67" s="94"/>
      <c r="CG67" s="94"/>
      <c r="CH67" s="101"/>
      <c r="CI67" s="94"/>
      <c r="CJ67" s="94"/>
      <c r="CK67" s="94"/>
      <c r="CL67" s="94"/>
      <c r="CM67" s="94"/>
      <c r="CN67" s="94"/>
      <c r="CO67" s="94"/>
      <c r="CP67" s="94"/>
      <c r="CQ67" s="94"/>
    </row>
    <row r="68" spans="1:95" s="89" customFormat="1">
      <c r="A68" s="128" t="s">
        <v>767</v>
      </c>
      <c r="B68" s="129" t="e">
        <f>VLOOKUP(A68,#REF!,2,FALSE)</f>
        <v>#REF!</v>
      </c>
      <c r="C68" s="129" t="str">
        <f>VLOOKUP(A68,'LBA saraksts'!$C$3:$G$58,5,FALSE)</f>
        <v>OI līdz 11/19/2024</v>
      </c>
      <c r="D68" s="129" t="s">
        <v>216</v>
      </c>
      <c r="E68" s="94">
        <v>48701003213</v>
      </c>
      <c r="F68" s="95" t="s">
        <v>552</v>
      </c>
      <c r="G68" s="96" t="s">
        <v>325</v>
      </c>
      <c r="H68" s="96" t="s">
        <v>338</v>
      </c>
      <c r="I68" s="96" t="s">
        <v>344</v>
      </c>
      <c r="J68" s="96" t="s">
        <v>192</v>
      </c>
      <c r="K68" s="96" t="s">
        <v>7</v>
      </c>
      <c r="L68" s="96" t="s">
        <v>305</v>
      </c>
      <c r="M68" s="96">
        <v>2</v>
      </c>
      <c r="N68" s="96">
        <v>3</v>
      </c>
      <c r="O68" s="96" t="s">
        <v>369</v>
      </c>
      <c r="P68" s="96"/>
      <c r="Q68" s="96" t="s">
        <v>377</v>
      </c>
      <c r="R68" s="96">
        <v>1</v>
      </c>
      <c r="S68" s="96" t="s">
        <v>377</v>
      </c>
      <c r="T68" s="96" t="s">
        <v>377</v>
      </c>
      <c r="U68" s="96" t="s">
        <v>377</v>
      </c>
      <c r="V68" s="96">
        <v>1</v>
      </c>
      <c r="W68" s="96" t="s">
        <v>377</v>
      </c>
      <c r="X68" s="96" t="s">
        <v>377</v>
      </c>
      <c r="Y68" s="96" t="s">
        <v>377</v>
      </c>
      <c r="Z68" s="96" t="s">
        <v>377</v>
      </c>
      <c r="AA68" s="96" t="s">
        <v>377</v>
      </c>
      <c r="AB68" s="96" t="s">
        <v>377</v>
      </c>
      <c r="AC68" s="96" t="s">
        <v>377</v>
      </c>
      <c r="AD68" s="96" t="s">
        <v>377</v>
      </c>
      <c r="AE68" s="96" t="s">
        <v>377</v>
      </c>
      <c r="AF68" s="96" t="s">
        <v>377</v>
      </c>
      <c r="AG68" s="96">
        <v>0.5</v>
      </c>
      <c r="AH68" s="96">
        <v>1.2390000000000001</v>
      </c>
      <c r="AI68" s="96">
        <v>0.52200000000000002</v>
      </c>
      <c r="AJ68" s="97" t="s">
        <v>416</v>
      </c>
      <c r="AK68" s="113">
        <v>71700</v>
      </c>
      <c r="AL68" s="113">
        <v>70000</v>
      </c>
      <c r="AM68" s="113">
        <v>1770</v>
      </c>
      <c r="AN68" s="97" t="s">
        <v>377</v>
      </c>
      <c r="AO68" s="97" t="s">
        <v>377</v>
      </c>
      <c r="AP68" s="97" t="s">
        <v>377</v>
      </c>
      <c r="AQ68" s="96" t="s">
        <v>377</v>
      </c>
      <c r="AR68" s="96" t="s">
        <v>826</v>
      </c>
      <c r="AS68" s="96">
        <v>50000</v>
      </c>
      <c r="AT68" s="98" t="s">
        <v>791</v>
      </c>
      <c r="AU68" s="98" t="s">
        <v>792</v>
      </c>
      <c r="AV68" s="96" t="s">
        <v>468</v>
      </c>
      <c r="AW68" s="96" t="s">
        <v>825</v>
      </c>
      <c r="AX68" s="95" t="s">
        <v>551</v>
      </c>
      <c r="AY68" s="95" t="s">
        <v>550</v>
      </c>
      <c r="AZ68" s="94"/>
      <c r="BA68" s="94"/>
      <c r="BB68" s="94"/>
      <c r="BC68" s="94"/>
      <c r="BD68" s="94"/>
      <c r="BE68" s="94"/>
      <c r="BF68" s="94"/>
      <c r="BG68" s="94" t="s">
        <v>5</v>
      </c>
      <c r="BH68" s="94" t="s">
        <v>522</v>
      </c>
      <c r="BI68" s="94"/>
      <c r="BJ68" s="99">
        <v>42020</v>
      </c>
      <c r="BK68" s="94"/>
      <c r="BL68" s="99">
        <v>43881</v>
      </c>
      <c r="BM68" s="94"/>
      <c r="BN68" s="94"/>
      <c r="BO68" s="94"/>
      <c r="BP68" s="94"/>
      <c r="BQ68" s="101"/>
      <c r="BR68" s="94">
        <v>1</v>
      </c>
      <c r="BS68" s="94"/>
      <c r="BT68" s="94"/>
      <c r="BU68" s="94"/>
      <c r="BV68" s="94"/>
      <c r="BW68" s="94"/>
      <c r="BX68" s="94"/>
      <c r="BY68" s="94"/>
      <c r="BZ68" s="94"/>
      <c r="CA68" s="94"/>
      <c r="CB68" s="94"/>
      <c r="CC68" s="94">
        <v>1</v>
      </c>
      <c r="CD68" s="94"/>
      <c r="CE68" s="94"/>
      <c r="CF68" s="94">
        <v>1</v>
      </c>
      <c r="CG68" s="94"/>
      <c r="CH68" s="101"/>
      <c r="CI68" s="94"/>
      <c r="CJ68" s="94"/>
      <c r="CK68" s="94"/>
      <c r="CL68" s="94"/>
      <c r="CM68" s="94"/>
      <c r="CN68" s="94"/>
      <c r="CO68" s="94"/>
      <c r="CP68" s="94">
        <v>1</v>
      </c>
      <c r="CQ68" s="94"/>
    </row>
    <row r="69" spans="1:95" s="89" customFormat="1" hidden="1">
      <c r="A69" s="127" t="s">
        <v>547</v>
      </c>
      <c r="B69" s="127"/>
      <c r="C69" s="127"/>
      <c r="D69" s="94" t="s">
        <v>215</v>
      </c>
      <c r="E69" s="94">
        <v>40003553108</v>
      </c>
      <c r="F69" s="95" t="s">
        <v>549</v>
      </c>
      <c r="G69" s="96"/>
      <c r="H69" s="96"/>
      <c r="I69" s="96"/>
      <c r="J69" s="96"/>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104"/>
      <c r="AK69" s="104"/>
      <c r="AL69" s="104"/>
      <c r="AM69" s="104"/>
      <c r="AN69" s="104"/>
      <c r="AO69" s="104"/>
      <c r="AP69" s="104"/>
      <c r="AQ69" s="95"/>
      <c r="AR69" s="95"/>
      <c r="AS69" s="95"/>
      <c r="AT69" s="95"/>
      <c r="AU69" s="95"/>
      <c r="AV69" s="95"/>
      <c r="AW69" s="95"/>
      <c r="AX69" s="95" t="s">
        <v>548</v>
      </c>
      <c r="AY69" s="94"/>
      <c r="AZ69" s="94"/>
      <c r="BA69" s="94"/>
      <c r="BB69" s="94"/>
      <c r="BC69" s="94"/>
      <c r="BD69" s="94"/>
      <c r="BE69" s="94"/>
      <c r="BF69" s="94"/>
      <c r="BG69" s="94" t="s">
        <v>5</v>
      </c>
      <c r="BH69" s="94" t="s">
        <v>504</v>
      </c>
      <c r="BI69" s="94"/>
      <c r="BJ69" s="99">
        <v>43943</v>
      </c>
      <c r="BK69" s="94"/>
      <c r="BL69" s="94"/>
      <c r="BM69" s="94"/>
      <c r="BN69" s="94"/>
      <c r="BO69" s="94"/>
      <c r="BP69" s="94"/>
      <c r="BQ69" s="101"/>
      <c r="BR69" s="94"/>
      <c r="BS69" s="94"/>
      <c r="BT69" s="94"/>
      <c r="BU69" s="94"/>
      <c r="BV69" s="94"/>
      <c r="BW69" s="94"/>
      <c r="BX69" s="94"/>
      <c r="BY69" s="94"/>
      <c r="BZ69" s="94"/>
      <c r="CA69" s="94"/>
      <c r="CB69" s="94"/>
      <c r="CC69" s="94"/>
      <c r="CD69" s="94"/>
      <c r="CE69" s="94">
        <v>1</v>
      </c>
      <c r="CF69" s="94"/>
      <c r="CG69" s="94"/>
      <c r="CH69" s="101"/>
      <c r="CI69" s="94"/>
      <c r="CJ69" s="94"/>
      <c r="CK69" s="94"/>
      <c r="CL69" s="94"/>
      <c r="CM69" s="94"/>
      <c r="CN69" s="94"/>
      <c r="CO69" s="94"/>
      <c r="CP69" s="94"/>
      <c r="CQ69" s="94"/>
    </row>
    <row r="70" spans="1:95" s="89" customFormat="1" hidden="1">
      <c r="A70" s="127" t="s">
        <v>547</v>
      </c>
      <c r="B70" s="127"/>
      <c r="C70" s="127"/>
      <c r="D70" s="94" t="s">
        <v>215</v>
      </c>
      <c r="E70" s="94">
        <v>40003553108</v>
      </c>
      <c r="F70" s="95" t="s">
        <v>546</v>
      </c>
      <c r="G70" s="96"/>
      <c r="H70" s="96"/>
      <c r="I70" s="96"/>
      <c r="J70" s="96"/>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104"/>
      <c r="AK70" s="104"/>
      <c r="AL70" s="104"/>
      <c r="AM70" s="104"/>
      <c r="AN70" s="104"/>
      <c r="AO70" s="104"/>
      <c r="AP70" s="104"/>
      <c r="AQ70" s="95"/>
      <c r="AR70" s="95"/>
      <c r="AS70" s="95"/>
      <c r="AT70" s="95"/>
      <c r="AU70" s="95"/>
      <c r="AV70" s="95"/>
      <c r="AW70" s="95"/>
      <c r="AX70" s="95" t="s">
        <v>545</v>
      </c>
      <c r="AY70" s="94"/>
      <c r="AZ70" s="94"/>
      <c r="BA70" s="94"/>
      <c r="BB70" s="94"/>
      <c r="BC70" s="94"/>
      <c r="BD70" s="94"/>
      <c r="BE70" s="94"/>
      <c r="BF70" s="94"/>
      <c r="BG70" s="94" t="s">
        <v>470</v>
      </c>
      <c r="BH70" s="94"/>
      <c r="BI70" s="94" t="s">
        <v>545</v>
      </c>
      <c r="BJ70" s="99">
        <v>40800</v>
      </c>
      <c r="BK70" s="94"/>
      <c r="BL70" s="94"/>
      <c r="BM70" s="94"/>
      <c r="BN70" s="94"/>
      <c r="BO70" s="94"/>
      <c r="BP70" s="94"/>
      <c r="BQ70" s="101"/>
      <c r="BR70" s="94"/>
      <c r="BS70" s="94"/>
      <c r="BT70" s="94"/>
      <c r="BU70" s="94"/>
      <c r="BV70" s="94"/>
      <c r="BW70" s="94"/>
      <c r="BX70" s="94"/>
      <c r="BY70" s="94"/>
      <c r="BZ70" s="94"/>
      <c r="CA70" s="94"/>
      <c r="CB70" s="94"/>
      <c r="CC70" s="94"/>
      <c r="CD70" s="94"/>
      <c r="CE70" s="94"/>
      <c r="CF70" s="94">
        <v>1</v>
      </c>
      <c r="CG70" s="94"/>
      <c r="CH70" s="101"/>
      <c r="CI70" s="94"/>
      <c r="CJ70" s="94"/>
      <c r="CK70" s="94"/>
      <c r="CL70" s="94"/>
      <c r="CM70" s="94"/>
      <c r="CN70" s="94"/>
      <c r="CO70" s="94"/>
      <c r="CP70" s="94"/>
      <c r="CQ70" s="94"/>
    </row>
    <row r="71" spans="1:95" s="89" customFormat="1">
      <c r="A71" s="103" t="s">
        <v>544</v>
      </c>
      <c r="B71" s="129" t="e">
        <f>VLOOKUP(A71,#REF!,2,FALSE)</f>
        <v>#REF!</v>
      </c>
      <c r="C71" s="129" t="str">
        <f>VLOOKUP(A71,'LBA saraksts'!$C$3:$G$58,5,FALSE)</f>
        <v>OI līdz 7/15/2031</v>
      </c>
      <c r="D71" s="129" t="s">
        <v>215</v>
      </c>
      <c r="E71" s="94">
        <v>43603036132</v>
      </c>
      <c r="F71" s="95" t="s">
        <v>543</v>
      </c>
      <c r="G71" s="96" t="s">
        <v>265</v>
      </c>
      <c r="H71" s="96" t="s">
        <v>266</v>
      </c>
      <c r="I71" s="96" t="s">
        <v>267</v>
      </c>
      <c r="J71" s="96" t="s">
        <v>133</v>
      </c>
      <c r="K71" s="96" t="s">
        <v>5</v>
      </c>
      <c r="L71" s="96" t="s">
        <v>261</v>
      </c>
      <c r="M71" s="96">
        <v>2</v>
      </c>
      <c r="N71" s="96">
        <v>3</v>
      </c>
      <c r="O71" s="96" t="s">
        <v>369</v>
      </c>
      <c r="P71" s="96"/>
      <c r="Q71" s="96">
        <v>1</v>
      </c>
      <c r="R71" s="96" t="s">
        <v>377</v>
      </c>
      <c r="S71" s="96" t="s">
        <v>377</v>
      </c>
      <c r="T71" s="96" t="s">
        <v>377</v>
      </c>
      <c r="U71" s="96" t="s">
        <v>377</v>
      </c>
      <c r="V71" s="96">
        <v>1</v>
      </c>
      <c r="W71" s="96" t="s">
        <v>377</v>
      </c>
      <c r="X71" s="96" t="s">
        <v>377</v>
      </c>
      <c r="Y71" s="96" t="s">
        <v>377</v>
      </c>
      <c r="Z71" s="96" t="s">
        <v>377</v>
      </c>
      <c r="AA71" s="96" t="s">
        <v>377</v>
      </c>
      <c r="AB71" s="96" t="s">
        <v>377</v>
      </c>
      <c r="AC71" s="96" t="s">
        <v>377</v>
      </c>
      <c r="AD71" s="96" t="s">
        <v>377</v>
      </c>
      <c r="AE71" s="96" t="s">
        <v>377</v>
      </c>
      <c r="AF71" s="96" t="s">
        <v>377</v>
      </c>
      <c r="AG71" s="96">
        <v>0.998</v>
      </c>
      <c r="AH71" s="96"/>
      <c r="AI71" s="96">
        <v>1.03</v>
      </c>
      <c r="AJ71" s="97">
        <v>3507840</v>
      </c>
      <c r="AK71" s="97">
        <v>51450</v>
      </c>
      <c r="AL71" s="97">
        <v>18700</v>
      </c>
      <c r="AM71" s="97">
        <v>16800</v>
      </c>
      <c r="AN71" s="97">
        <v>10950</v>
      </c>
      <c r="AO71" s="97">
        <v>5000</v>
      </c>
      <c r="AP71" s="97" t="s">
        <v>377</v>
      </c>
      <c r="AQ71" s="96" t="s">
        <v>377</v>
      </c>
      <c r="AR71" s="96" t="s">
        <v>828</v>
      </c>
      <c r="AS71" s="96">
        <v>34000</v>
      </c>
      <c r="AT71" s="98" t="s">
        <v>791</v>
      </c>
      <c r="AU71" s="98" t="s">
        <v>792</v>
      </c>
      <c r="AV71" s="96" t="s">
        <v>468</v>
      </c>
      <c r="AW71" s="96" t="s">
        <v>827</v>
      </c>
      <c r="AX71" s="95" t="s">
        <v>542</v>
      </c>
      <c r="AY71" s="94"/>
      <c r="AZ71" s="94"/>
      <c r="BA71" s="94"/>
      <c r="BB71" s="94"/>
      <c r="BC71" s="94"/>
      <c r="BD71" s="94"/>
      <c r="BE71" s="94"/>
      <c r="BF71" s="94"/>
      <c r="BG71" s="94" t="s">
        <v>5</v>
      </c>
      <c r="BH71" s="94" t="s">
        <v>474</v>
      </c>
      <c r="BI71" s="94"/>
      <c r="BJ71" s="99">
        <v>40911</v>
      </c>
      <c r="BK71" s="94"/>
      <c r="BL71" s="94" t="s">
        <v>541</v>
      </c>
      <c r="BM71" s="94" t="s">
        <v>477</v>
      </c>
      <c r="BN71" s="94"/>
      <c r="BO71" s="99">
        <v>44197</v>
      </c>
      <c r="BP71" s="99">
        <v>44561</v>
      </c>
      <c r="BQ71" s="100"/>
      <c r="BR71" s="94"/>
      <c r="BS71" s="94"/>
      <c r="BT71" s="94"/>
      <c r="BU71" s="94"/>
      <c r="BV71" s="94"/>
      <c r="BW71" s="94"/>
      <c r="BX71" s="94"/>
      <c r="BY71" s="94"/>
      <c r="BZ71" s="94"/>
      <c r="CA71" s="94"/>
      <c r="CB71" s="94"/>
      <c r="CC71" s="94">
        <v>1</v>
      </c>
      <c r="CD71" s="94"/>
      <c r="CE71" s="94"/>
      <c r="CF71" s="94">
        <v>1</v>
      </c>
      <c r="CG71" s="94"/>
      <c r="CH71" s="101"/>
      <c r="CI71" s="94"/>
      <c r="CJ71" s="94"/>
      <c r="CK71" s="94"/>
      <c r="CL71" s="94"/>
      <c r="CM71" s="94"/>
      <c r="CN71" s="94"/>
      <c r="CO71" s="94"/>
      <c r="CP71" s="94"/>
      <c r="CQ71" s="94"/>
    </row>
    <row r="72" spans="1:95" s="89" customFormat="1">
      <c r="A72" s="106" t="s">
        <v>423</v>
      </c>
      <c r="B72" s="129" t="e">
        <f>VLOOKUP(A72,#REF!,2,FALSE)</f>
        <v>#REF!</v>
      </c>
      <c r="C72" s="155" t="str">
        <f>'LBA saraksts'!G47</f>
        <v>darbojas brīvā tirgū</v>
      </c>
      <c r="D72" s="129" t="s">
        <v>215</v>
      </c>
      <c r="E72" s="94">
        <v>40103279100</v>
      </c>
      <c r="F72" s="95" t="s">
        <v>540</v>
      </c>
      <c r="G72" s="96" t="s">
        <v>283</v>
      </c>
      <c r="H72" s="96" t="s">
        <v>295</v>
      </c>
      <c r="I72" s="96" t="s">
        <v>296</v>
      </c>
      <c r="J72" s="96" t="s">
        <v>71</v>
      </c>
      <c r="K72" s="96" t="s">
        <v>5</v>
      </c>
      <c r="L72" s="96" t="s">
        <v>254</v>
      </c>
      <c r="M72" s="96">
        <v>2</v>
      </c>
      <c r="N72" s="96">
        <v>3</v>
      </c>
      <c r="O72" s="96" t="s">
        <v>385</v>
      </c>
      <c r="P72" s="96"/>
      <c r="Q72" s="96">
        <v>1</v>
      </c>
      <c r="R72" s="96" t="s">
        <v>377</v>
      </c>
      <c r="S72" s="96" t="s">
        <v>377</v>
      </c>
      <c r="T72" s="96" t="s">
        <v>377</v>
      </c>
      <c r="U72" s="96" t="s">
        <v>377</v>
      </c>
      <c r="V72" s="96" t="s">
        <v>377</v>
      </c>
      <c r="W72" s="96" t="s">
        <v>377</v>
      </c>
      <c r="X72" s="96" t="s">
        <v>377</v>
      </c>
      <c r="Y72" s="96" t="s">
        <v>377</v>
      </c>
      <c r="Z72" s="96" t="s">
        <v>377</v>
      </c>
      <c r="AA72" s="96" t="s">
        <v>377</v>
      </c>
      <c r="AB72" s="96" t="s">
        <v>377</v>
      </c>
      <c r="AC72" s="96" t="s">
        <v>377</v>
      </c>
      <c r="AD72" s="96" t="s">
        <v>377</v>
      </c>
      <c r="AE72" s="96">
        <v>1</v>
      </c>
      <c r="AF72" s="96" t="s">
        <v>384</v>
      </c>
      <c r="AG72" s="96"/>
      <c r="AH72" s="96"/>
      <c r="AI72" s="96"/>
      <c r="AJ72" s="97"/>
      <c r="AK72" s="97"/>
      <c r="AL72" s="97"/>
      <c r="AM72" s="97"/>
      <c r="AN72" s="97"/>
      <c r="AO72" s="97"/>
      <c r="AP72" s="97"/>
      <c r="AQ72" s="96"/>
      <c r="AR72" s="96"/>
      <c r="AS72" s="96"/>
      <c r="AT72" s="96"/>
      <c r="AU72" s="96"/>
      <c r="AV72" s="96"/>
      <c r="AW72" s="96"/>
      <c r="AX72" s="94"/>
      <c r="AY72" s="94"/>
      <c r="AZ72" s="94"/>
      <c r="BA72" s="94"/>
      <c r="BB72" s="94"/>
      <c r="BC72" s="94"/>
      <c r="BD72" s="94"/>
      <c r="BE72" s="94"/>
      <c r="BF72" s="94"/>
      <c r="BG72" s="94" t="s">
        <v>470</v>
      </c>
      <c r="BH72" s="94"/>
      <c r="BI72" s="94" t="s">
        <v>539</v>
      </c>
      <c r="BJ72" s="99">
        <v>41143</v>
      </c>
      <c r="BK72" s="94"/>
      <c r="BL72" s="94"/>
      <c r="BM72" s="94"/>
      <c r="BN72" s="94"/>
      <c r="BO72" s="94"/>
      <c r="BP72" s="94"/>
      <c r="BQ72" s="101"/>
      <c r="BR72" s="94"/>
      <c r="BS72" s="94"/>
      <c r="BT72" s="94"/>
      <c r="BU72" s="94"/>
      <c r="BV72" s="94"/>
      <c r="BW72" s="94"/>
      <c r="BX72" s="94"/>
      <c r="BY72" s="94"/>
      <c r="BZ72" s="94"/>
      <c r="CA72" s="94"/>
      <c r="CB72" s="94"/>
      <c r="CC72" s="94"/>
      <c r="CD72" s="94"/>
      <c r="CE72" s="94"/>
      <c r="CF72" s="94">
        <v>1</v>
      </c>
      <c r="CG72" s="94"/>
      <c r="CH72" s="101"/>
      <c r="CI72" s="94"/>
      <c r="CJ72" s="94"/>
      <c r="CK72" s="94"/>
      <c r="CL72" s="94"/>
      <c r="CM72" s="94"/>
      <c r="CN72" s="94"/>
      <c r="CO72" s="94"/>
      <c r="CP72" s="94"/>
      <c r="CQ72" s="94"/>
    </row>
    <row r="73" spans="1:95" s="89" customFormat="1">
      <c r="A73" s="103" t="s">
        <v>532</v>
      </c>
      <c r="B73" s="129" t="e">
        <f>VLOOKUP(A73,#REF!,2,FALSE)</f>
        <v>#REF!</v>
      </c>
      <c r="C73" s="129" t="str">
        <f>VLOOKUP(A73,'LBA saraksts'!$C$3:$G$58,5,FALSE)</f>
        <v>OI līdz 3/14/2023</v>
      </c>
      <c r="D73" s="129" t="s">
        <v>215</v>
      </c>
      <c r="E73" s="94">
        <v>42403001730</v>
      </c>
      <c r="F73" s="95" t="s">
        <v>538</v>
      </c>
      <c r="G73" s="96" t="s">
        <v>275</v>
      </c>
      <c r="H73" s="96" t="s">
        <v>303</v>
      </c>
      <c r="I73" s="96" t="s">
        <v>304</v>
      </c>
      <c r="J73" s="96" t="s">
        <v>96</v>
      </c>
      <c r="K73" s="96" t="s">
        <v>7</v>
      </c>
      <c r="L73" s="96" t="s">
        <v>282</v>
      </c>
      <c r="M73" s="96">
        <v>2</v>
      </c>
      <c r="N73" s="96">
        <v>3</v>
      </c>
      <c r="O73" s="96" t="s">
        <v>369</v>
      </c>
      <c r="P73" s="96" t="s">
        <v>47</v>
      </c>
      <c r="Q73" s="96" t="s">
        <v>377</v>
      </c>
      <c r="R73" s="96">
        <v>1</v>
      </c>
      <c r="S73" s="96" t="s">
        <v>377</v>
      </c>
      <c r="T73" s="96">
        <v>1</v>
      </c>
      <c r="U73" s="96" t="s">
        <v>377</v>
      </c>
      <c r="V73" s="96">
        <v>1</v>
      </c>
      <c r="W73" s="96" t="s">
        <v>377</v>
      </c>
      <c r="X73" s="96">
        <v>1</v>
      </c>
      <c r="Y73" s="96" t="s">
        <v>377</v>
      </c>
      <c r="Z73" s="96" t="s">
        <v>377</v>
      </c>
      <c r="AA73" s="96" t="s">
        <v>377</v>
      </c>
      <c r="AB73" s="96" t="s">
        <v>377</v>
      </c>
      <c r="AC73" s="96" t="s">
        <v>377</v>
      </c>
      <c r="AD73" s="96" t="s">
        <v>377</v>
      </c>
      <c r="AE73" s="96" t="s">
        <v>377</v>
      </c>
      <c r="AF73" s="96" t="s">
        <v>377</v>
      </c>
      <c r="AG73" s="96">
        <v>0.499</v>
      </c>
      <c r="AH73" s="96">
        <v>1.2390000000000001</v>
      </c>
      <c r="AI73" s="96">
        <v>0.52900000000000003</v>
      </c>
      <c r="AJ73" s="97">
        <v>1730000</v>
      </c>
      <c r="AK73" s="97">
        <v>27040</v>
      </c>
      <c r="AL73" s="97">
        <v>20440</v>
      </c>
      <c r="AM73" s="97">
        <v>6600</v>
      </c>
      <c r="AN73" s="97" t="s">
        <v>377</v>
      </c>
      <c r="AO73" s="97" t="s">
        <v>377</v>
      </c>
      <c r="AP73" s="97" t="s">
        <v>377</v>
      </c>
      <c r="AQ73" s="96" t="s">
        <v>377</v>
      </c>
      <c r="AR73" s="96" t="s">
        <v>417</v>
      </c>
      <c r="AS73" s="96">
        <v>24400</v>
      </c>
      <c r="AT73" s="98" t="s">
        <v>791</v>
      </c>
      <c r="AU73" s="98" t="s">
        <v>792</v>
      </c>
      <c r="AV73" s="96" t="s">
        <v>468</v>
      </c>
      <c r="AW73" s="96" t="s">
        <v>829</v>
      </c>
      <c r="AX73" s="95" t="s">
        <v>537</v>
      </c>
      <c r="AY73" s="94"/>
      <c r="AZ73" s="94"/>
      <c r="BA73" s="94"/>
      <c r="BB73" s="94"/>
      <c r="BC73" s="94"/>
      <c r="BD73" s="94"/>
      <c r="BE73" s="94"/>
      <c r="BF73" s="94"/>
      <c r="BG73" s="94" t="s">
        <v>5</v>
      </c>
      <c r="BH73" s="94" t="s">
        <v>513</v>
      </c>
      <c r="BI73" s="94"/>
      <c r="BJ73" s="99">
        <v>41393</v>
      </c>
      <c r="BK73" s="94"/>
      <c r="BL73" s="94"/>
      <c r="BM73" s="94"/>
      <c r="BN73" s="94"/>
      <c r="BO73" s="94"/>
      <c r="BP73" s="94"/>
      <c r="BQ73" s="101"/>
      <c r="BR73" s="94">
        <v>1</v>
      </c>
      <c r="BS73" s="94"/>
      <c r="BT73" s="94"/>
      <c r="BU73" s="94"/>
      <c r="BV73" s="94"/>
      <c r="BW73" s="94"/>
      <c r="BX73" s="94"/>
      <c r="BY73" s="94"/>
      <c r="BZ73" s="94"/>
      <c r="CA73" s="94"/>
      <c r="CB73" s="94"/>
      <c r="CC73" s="94">
        <v>1</v>
      </c>
      <c r="CD73" s="94"/>
      <c r="CE73" s="94"/>
      <c r="CF73" s="94">
        <v>1</v>
      </c>
      <c r="CG73" s="94"/>
      <c r="CH73" s="101"/>
      <c r="CI73" s="94"/>
      <c r="CJ73" s="94"/>
      <c r="CK73" s="94"/>
      <c r="CL73" s="94"/>
      <c r="CM73" s="94"/>
      <c r="CN73" s="94"/>
      <c r="CO73" s="94"/>
      <c r="CP73" s="94"/>
      <c r="CQ73" s="94"/>
    </row>
    <row r="74" spans="1:95" s="89" customFormat="1" hidden="1">
      <c r="A74" s="127" t="s">
        <v>532</v>
      </c>
      <c r="B74" s="127"/>
      <c r="C74" s="127"/>
      <c r="D74" s="94" t="s">
        <v>215</v>
      </c>
      <c r="E74" s="94">
        <v>42403001730</v>
      </c>
      <c r="F74" s="95" t="s">
        <v>536</v>
      </c>
      <c r="G74" s="96"/>
      <c r="H74" s="96"/>
      <c r="I74" s="96"/>
      <c r="J74" s="96"/>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104"/>
      <c r="AK74" s="104"/>
      <c r="AL74" s="104"/>
      <c r="AM74" s="104"/>
      <c r="AN74" s="104"/>
      <c r="AO74" s="104"/>
      <c r="AP74" s="104"/>
      <c r="AQ74" s="95"/>
      <c r="AR74" s="95"/>
      <c r="AS74" s="95"/>
      <c r="AT74" s="95"/>
      <c r="AU74" s="95"/>
      <c r="AV74" s="95"/>
      <c r="AW74" s="95"/>
      <c r="AX74" s="95" t="s">
        <v>535</v>
      </c>
      <c r="AY74" s="95" t="s">
        <v>510</v>
      </c>
      <c r="AZ74" s="94"/>
      <c r="BA74" s="94"/>
      <c r="BB74" s="94"/>
      <c r="BC74" s="94"/>
      <c r="BD74" s="94"/>
      <c r="BE74" s="94"/>
      <c r="BF74" s="94"/>
      <c r="BG74" s="94" t="s">
        <v>470</v>
      </c>
      <c r="BH74" s="94"/>
      <c r="BI74" s="94" t="s">
        <v>510</v>
      </c>
      <c r="BJ74" s="99">
        <v>38099</v>
      </c>
      <c r="BK74" s="94"/>
      <c r="BL74" s="94"/>
      <c r="BM74" s="94"/>
      <c r="BN74" s="94"/>
      <c r="BO74" s="94"/>
      <c r="BP74" s="94"/>
      <c r="BQ74" s="101"/>
      <c r="BR74" s="94">
        <v>1</v>
      </c>
      <c r="BS74" s="94"/>
      <c r="BT74" s="94"/>
      <c r="BU74" s="94"/>
      <c r="BV74" s="94"/>
      <c r="BW74" s="94"/>
      <c r="BX74" s="94"/>
      <c r="BY74" s="94"/>
      <c r="BZ74" s="94"/>
      <c r="CA74" s="94"/>
      <c r="CB74" s="94"/>
      <c r="CC74" s="94"/>
      <c r="CD74" s="94"/>
      <c r="CE74" s="94"/>
      <c r="CF74" s="94"/>
      <c r="CG74" s="94"/>
      <c r="CH74" s="101"/>
      <c r="CI74" s="94"/>
      <c r="CJ74" s="94"/>
      <c r="CK74" s="94"/>
      <c r="CL74" s="94"/>
      <c r="CM74" s="94"/>
      <c r="CN74" s="94"/>
      <c r="CO74" s="94"/>
      <c r="CP74" s="94"/>
      <c r="CQ74" s="94"/>
    </row>
    <row r="75" spans="1:95" s="89" customFormat="1" hidden="1">
      <c r="A75" s="127" t="s">
        <v>532</v>
      </c>
      <c r="B75" s="127"/>
      <c r="C75" s="127"/>
      <c r="D75" s="94" t="s">
        <v>215</v>
      </c>
      <c r="E75" s="94">
        <v>42403001730</v>
      </c>
      <c r="F75" s="95" t="s">
        <v>534</v>
      </c>
      <c r="G75" s="96"/>
      <c r="H75" s="96"/>
      <c r="I75" s="96"/>
      <c r="J75" s="96"/>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104"/>
      <c r="AK75" s="104"/>
      <c r="AL75" s="104"/>
      <c r="AM75" s="104"/>
      <c r="AN75" s="104"/>
      <c r="AO75" s="104"/>
      <c r="AP75" s="104"/>
      <c r="AQ75" s="95"/>
      <c r="AR75" s="95"/>
      <c r="AS75" s="95"/>
      <c r="AT75" s="95"/>
      <c r="AU75" s="95"/>
      <c r="AV75" s="95"/>
      <c r="AW75" s="95"/>
      <c r="AX75" s="95" t="s">
        <v>533</v>
      </c>
      <c r="AY75" s="95" t="s">
        <v>510</v>
      </c>
      <c r="AZ75" s="94"/>
      <c r="BA75" s="94"/>
      <c r="BB75" s="94"/>
      <c r="BC75" s="94"/>
      <c r="BD75" s="94"/>
      <c r="BE75" s="94"/>
      <c r="BF75" s="94"/>
      <c r="BG75" s="94" t="s">
        <v>470</v>
      </c>
      <c r="BH75" s="94"/>
      <c r="BI75" s="94" t="s">
        <v>510</v>
      </c>
      <c r="BJ75" s="99">
        <v>38099</v>
      </c>
      <c r="BK75" s="94"/>
      <c r="BL75" s="94"/>
      <c r="BM75" s="94"/>
      <c r="BN75" s="94"/>
      <c r="BO75" s="94"/>
      <c r="BP75" s="94"/>
      <c r="BQ75" s="101"/>
      <c r="BR75" s="94">
        <v>1</v>
      </c>
      <c r="BS75" s="94"/>
      <c r="BT75" s="94"/>
      <c r="BU75" s="94"/>
      <c r="BV75" s="94"/>
      <c r="BW75" s="94"/>
      <c r="BX75" s="94"/>
      <c r="BY75" s="94"/>
      <c r="BZ75" s="94"/>
      <c r="CA75" s="94"/>
      <c r="CB75" s="94"/>
      <c r="CC75" s="94"/>
      <c r="CD75" s="94"/>
      <c r="CE75" s="94"/>
      <c r="CF75" s="94"/>
      <c r="CG75" s="94"/>
      <c r="CH75" s="101"/>
      <c r="CI75" s="94"/>
      <c r="CJ75" s="94"/>
      <c r="CK75" s="94"/>
      <c r="CL75" s="94"/>
      <c r="CM75" s="94"/>
      <c r="CN75" s="94"/>
      <c r="CO75" s="94"/>
      <c r="CP75" s="94"/>
      <c r="CQ75" s="94"/>
    </row>
    <row r="76" spans="1:95" s="89" customFormat="1" hidden="1">
      <c r="A76" s="127" t="s">
        <v>532</v>
      </c>
      <c r="B76" s="127"/>
      <c r="C76" s="127"/>
      <c r="D76" s="94" t="s">
        <v>215</v>
      </c>
      <c r="E76" s="94">
        <v>42403001730</v>
      </c>
      <c r="F76" s="95" t="s">
        <v>531</v>
      </c>
      <c r="G76" s="96"/>
      <c r="H76" s="96"/>
      <c r="I76" s="96"/>
      <c r="J76" s="96"/>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104"/>
      <c r="AK76" s="104"/>
      <c r="AL76" s="104"/>
      <c r="AM76" s="104"/>
      <c r="AN76" s="104"/>
      <c r="AO76" s="104"/>
      <c r="AP76" s="104"/>
      <c r="AQ76" s="95"/>
      <c r="AR76" s="95"/>
      <c r="AS76" s="95"/>
      <c r="AT76" s="95"/>
      <c r="AU76" s="95"/>
      <c r="AV76" s="95"/>
      <c r="AW76" s="95"/>
      <c r="AX76" s="95" t="s">
        <v>530</v>
      </c>
      <c r="AY76" s="94"/>
      <c r="AZ76" s="94"/>
      <c r="BA76" s="94"/>
      <c r="BB76" s="94"/>
      <c r="BC76" s="94"/>
      <c r="BD76" s="94"/>
      <c r="BE76" s="94"/>
      <c r="BF76" s="94"/>
      <c r="BG76" s="94" t="s">
        <v>470</v>
      </c>
      <c r="BH76" s="94"/>
      <c r="BI76" s="94" t="s">
        <v>530</v>
      </c>
      <c r="BJ76" s="99">
        <v>42719</v>
      </c>
      <c r="BK76" s="94"/>
      <c r="BL76" s="94"/>
      <c r="BM76" s="94"/>
      <c r="BN76" s="94"/>
      <c r="BO76" s="94"/>
      <c r="BP76" s="94"/>
      <c r="BQ76" s="101"/>
      <c r="BR76" s="94">
        <v>1</v>
      </c>
      <c r="BS76" s="94"/>
      <c r="BT76" s="94"/>
      <c r="BU76" s="94"/>
      <c r="BV76" s="94"/>
      <c r="BW76" s="94"/>
      <c r="BX76" s="94"/>
      <c r="BY76" s="94"/>
      <c r="BZ76" s="94"/>
      <c r="CA76" s="94"/>
      <c r="CB76" s="94"/>
      <c r="CC76" s="94"/>
      <c r="CD76" s="94"/>
      <c r="CE76" s="94"/>
      <c r="CF76" s="94"/>
      <c r="CG76" s="94"/>
      <c r="CH76" s="101"/>
      <c r="CI76" s="94"/>
      <c r="CJ76" s="94"/>
      <c r="CK76" s="94"/>
      <c r="CL76" s="94"/>
      <c r="CM76" s="94"/>
      <c r="CN76" s="94"/>
      <c r="CO76" s="94"/>
      <c r="CP76" s="94"/>
      <c r="CQ76" s="94"/>
    </row>
    <row r="77" spans="1:95" s="89" customFormat="1">
      <c r="A77" s="128" t="s">
        <v>529</v>
      </c>
      <c r="B77" s="129" t="e">
        <f>VLOOKUP(A77,#REF!,2,FALSE)</f>
        <v>#REF!</v>
      </c>
      <c r="C77" s="129" t="str">
        <f>VLOOKUP(A77,'LBA saraksts'!$C$3:$G$58,5,FALSE)</f>
        <v>darbojas brīvā tirgū</v>
      </c>
      <c r="D77" s="129" t="s">
        <v>215</v>
      </c>
      <c r="E77" s="94">
        <v>40103049000</v>
      </c>
      <c r="F77" s="95" t="s">
        <v>528</v>
      </c>
      <c r="G77" s="96" t="s">
        <v>300</v>
      </c>
      <c r="H77" s="96" t="s">
        <v>301</v>
      </c>
      <c r="I77" s="96" t="s">
        <v>302</v>
      </c>
      <c r="J77" s="96" t="s">
        <v>92</v>
      </c>
      <c r="K77" s="96" t="s">
        <v>5</v>
      </c>
      <c r="L77" s="96" t="s">
        <v>261</v>
      </c>
      <c r="M77" s="96">
        <v>2</v>
      </c>
      <c r="N77" s="96"/>
      <c r="O77" s="96" t="s">
        <v>369</v>
      </c>
      <c r="P77" s="96"/>
      <c r="Q77" s="96">
        <v>1</v>
      </c>
      <c r="R77" s="96" t="s">
        <v>377</v>
      </c>
      <c r="S77" s="96" t="s">
        <v>377</v>
      </c>
      <c r="T77" s="96" t="s">
        <v>377</v>
      </c>
      <c r="U77" s="96" t="s">
        <v>377</v>
      </c>
      <c r="V77" s="96" t="s">
        <v>377</v>
      </c>
      <c r="W77" s="96">
        <v>1</v>
      </c>
      <c r="X77" s="96" t="s">
        <v>377</v>
      </c>
      <c r="Y77" s="96" t="s">
        <v>377</v>
      </c>
      <c r="Z77" s="96" t="s">
        <v>377</v>
      </c>
      <c r="AA77" s="96" t="s">
        <v>377</v>
      </c>
      <c r="AB77" s="96" t="s">
        <v>377</v>
      </c>
      <c r="AC77" s="96" t="s">
        <v>377</v>
      </c>
      <c r="AD77" s="96" t="s">
        <v>377</v>
      </c>
      <c r="AE77" s="96" t="s">
        <v>377</v>
      </c>
      <c r="AF77" s="96" t="s">
        <v>377</v>
      </c>
      <c r="AG77" s="96">
        <v>0.19800000000000001</v>
      </c>
      <c r="AH77" s="96"/>
      <c r="AI77" s="96">
        <v>0.40799999999999997</v>
      </c>
      <c r="AJ77" s="97">
        <v>375000</v>
      </c>
      <c r="AK77" s="113">
        <v>32400</v>
      </c>
      <c r="AL77" s="113">
        <v>32400</v>
      </c>
      <c r="AM77" s="97" t="s">
        <v>377</v>
      </c>
      <c r="AN77" s="97" t="s">
        <v>377</v>
      </c>
      <c r="AO77" s="97" t="s">
        <v>377</v>
      </c>
      <c r="AP77" s="97" t="s">
        <v>377</v>
      </c>
      <c r="AQ77" s="96" t="s">
        <v>377</v>
      </c>
      <c r="AR77" s="96" t="s">
        <v>831</v>
      </c>
      <c r="AS77" s="96">
        <v>25000</v>
      </c>
      <c r="AT77" s="98" t="s">
        <v>791</v>
      </c>
      <c r="AU77" s="98" t="s">
        <v>792</v>
      </c>
      <c r="AV77" s="96" t="s">
        <v>468</v>
      </c>
      <c r="AW77" s="96" t="s">
        <v>830</v>
      </c>
      <c r="AX77" s="95" t="s">
        <v>527</v>
      </c>
      <c r="AY77" s="95" t="s">
        <v>526</v>
      </c>
      <c r="AZ77" s="95" t="s">
        <v>525</v>
      </c>
      <c r="BA77" s="94"/>
      <c r="BB77" s="94"/>
      <c r="BC77" s="94"/>
      <c r="BD77" s="94"/>
      <c r="BE77" s="94"/>
      <c r="BF77" s="94"/>
      <c r="BG77" s="94" t="s">
        <v>7</v>
      </c>
      <c r="BH77" s="94" t="s">
        <v>504</v>
      </c>
      <c r="BI77" s="94"/>
      <c r="BJ77" s="99">
        <v>40310</v>
      </c>
      <c r="BK77" s="94"/>
      <c r="BL77" s="94"/>
      <c r="BM77" s="94" t="s">
        <v>488</v>
      </c>
      <c r="BN77" s="94"/>
      <c r="BO77" s="94"/>
      <c r="BP77" s="94"/>
      <c r="BQ77" s="101"/>
      <c r="BR77" s="94"/>
      <c r="BS77" s="94">
        <v>1</v>
      </c>
      <c r="BT77" s="94">
        <v>1</v>
      </c>
      <c r="BU77" s="94"/>
      <c r="BV77" s="94"/>
      <c r="BW77" s="94"/>
      <c r="BX77" s="94"/>
      <c r="BY77" s="94"/>
      <c r="BZ77" s="94">
        <v>1</v>
      </c>
      <c r="CA77" s="94"/>
      <c r="CB77" s="94"/>
      <c r="CC77" s="94">
        <v>1</v>
      </c>
      <c r="CD77" s="94"/>
      <c r="CE77" s="94"/>
      <c r="CF77" s="94">
        <v>1</v>
      </c>
      <c r="CG77" s="94"/>
      <c r="CH77" s="101"/>
      <c r="CI77" s="94"/>
      <c r="CJ77" s="94"/>
      <c r="CK77" s="94"/>
      <c r="CL77" s="94"/>
      <c r="CM77" s="94"/>
      <c r="CN77" s="94"/>
      <c r="CO77" s="94"/>
      <c r="CP77" s="94">
        <v>1</v>
      </c>
      <c r="CQ77" s="94"/>
    </row>
    <row r="78" spans="1:95" s="89" customFormat="1">
      <c r="A78" s="128" t="s">
        <v>518</v>
      </c>
      <c r="B78" s="129" t="e">
        <f>VLOOKUP(A78,#REF!,2,FALSE)</f>
        <v>#REF!</v>
      </c>
      <c r="C78" s="129" t="str">
        <f>VLOOKUP(A78,'LBA saraksts'!$C$3:$G$58,5,FALSE)</f>
        <v>OI līdz 7/31/2023</v>
      </c>
      <c r="D78" s="129" t="s">
        <v>215</v>
      </c>
      <c r="E78" s="94">
        <v>48701000077</v>
      </c>
      <c r="F78" s="95" t="s">
        <v>524</v>
      </c>
      <c r="G78" s="96" t="s">
        <v>325</v>
      </c>
      <c r="H78" s="96" t="s">
        <v>338</v>
      </c>
      <c r="I78" s="96" t="s">
        <v>339</v>
      </c>
      <c r="J78" s="96" t="s">
        <v>194</v>
      </c>
      <c r="K78" s="96" t="s">
        <v>5</v>
      </c>
      <c r="L78" s="96" t="s">
        <v>333</v>
      </c>
      <c r="M78" s="96">
        <v>2</v>
      </c>
      <c r="N78" s="96"/>
      <c r="O78" s="96" t="s">
        <v>369</v>
      </c>
      <c r="P78" s="96"/>
      <c r="Q78" s="96" t="s">
        <v>377</v>
      </c>
      <c r="R78" s="96">
        <v>1</v>
      </c>
      <c r="S78" s="96" t="s">
        <v>377</v>
      </c>
      <c r="T78" s="96" t="s">
        <v>377</v>
      </c>
      <c r="U78" s="96" t="s">
        <v>377</v>
      </c>
      <c r="V78" s="96">
        <v>1</v>
      </c>
      <c r="W78" s="96" t="s">
        <v>377</v>
      </c>
      <c r="X78" s="96" t="s">
        <v>377</v>
      </c>
      <c r="Y78" s="96" t="s">
        <v>377</v>
      </c>
      <c r="Z78" s="96" t="s">
        <v>377</v>
      </c>
      <c r="AA78" s="96" t="s">
        <v>377</v>
      </c>
      <c r="AB78" s="96" t="s">
        <v>377</v>
      </c>
      <c r="AC78" s="96" t="s">
        <v>377</v>
      </c>
      <c r="AD78" s="96" t="s">
        <v>377</v>
      </c>
      <c r="AE78" s="96" t="s">
        <v>377</v>
      </c>
      <c r="AF78" s="96" t="s">
        <v>377</v>
      </c>
      <c r="AG78" s="96">
        <v>0.5</v>
      </c>
      <c r="AH78" s="96">
        <v>2.48</v>
      </c>
      <c r="AI78" s="96"/>
      <c r="AJ78" s="97">
        <v>4704000</v>
      </c>
      <c r="AK78" s="97">
        <v>62921</v>
      </c>
      <c r="AL78" s="97">
        <v>49190</v>
      </c>
      <c r="AM78" s="97">
        <v>5820</v>
      </c>
      <c r="AN78" s="97">
        <v>4020</v>
      </c>
      <c r="AO78" s="97"/>
      <c r="AP78" s="97">
        <v>3891</v>
      </c>
      <c r="AQ78" s="96" t="s">
        <v>803</v>
      </c>
      <c r="AR78" s="114" t="s">
        <v>804</v>
      </c>
      <c r="AS78" s="96">
        <v>46000</v>
      </c>
      <c r="AT78" s="98" t="s">
        <v>791</v>
      </c>
      <c r="AU78" s="98" t="s">
        <v>792</v>
      </c>
      <c r="AV78" s="98" t="s">
        <v>468</v>
      </c>
      <c r="AW78" s="96" t="s">
        <v>796</v>
      </c>
      <c r="AX78" s="95" t="s">
        <v>523</v>
      </c>
      <c r="AY78" s="94"/>
      <c r="AZ78" s="94"/>
      <c r="BA78" s="94"/>
      <c r="BB78" s="94"/>
      <c r="BC78" s="94"/>
      <c r="BD78" s="94"/>
      <c r="BE78" s="94"/>
      <c r="BF78" s="94"/>
      <c r="BG78" s="94" t="s">
        <v>5</v>
      </c>
      <c r="BH78" s="94" t="s">
        <v>522</v>
      </c>
      <c r="BI78" s="94"/>
      <c r="BJ78" s="99">
        <v>41506</v>
      </c>
      <c r="BK78" s="94"/>
      <c r="BL78" s="94" t="s">
        <v>521</v>
      </c>
      <c r="BM78" s="94"/>
      <c r="BN78" s="94"/>
      <c r="BO78" s="94"/>
      <c r="BP78" s="94"/>
      <c r="BQ78" s="101"/>
      <c r="BR78" s="94"/>
      <c r="BS78" s="94"/>
      <c r="BT78" s="94"/>
      <c r="BU78" s="94"/>
      <c r="BV78" s="94"/>
      <c r="BW78" s="94"/>
      <c r="BX78" s="94"/>
      <c r="BY78" s="94"/>
      <c r="BZ78" s="94"/>
      <c r="CA78" s="94"/>
      <c r="CB78" s="94"/>
      <c r="CC78" s="94">
        <v>1</v>
      </c>
      <c r="CD78" s="94"/>
      <c r="CE78" s="94"/>
      <c r="CF78" s="94">
        <v>1</v>
      </c>
      <c r="CG78" s="94"/>
      <c r="CH78" s="101"/>
      <c r="CI78" s="94"/>
      <c r="CJ78" s="94"/>
      <c r="CK78" s="94"/>
      <c r="CL78" s="94"/>
      <c r="CM78" s="94"/>
      <c r="CN78" s="94"/>
      <c r="CO78" s="94"/>
      <c r="CP78" s="94"/>
      <c r="CQ78" s="94"/>
    </row>
    <row r="79" spans="1:95" s="89" customFormat="1" hidden="1">
      <c r="A79" s="127" t="s">
        <v>518</v>
      </c>
      <c r="B79" s="127"/>
      <c r="C79" s="127"/>
      <c r="D79" s="94" t="s">
        <v>215</v>
      </c>
      <c r="E79" s="94">
        <v>48701000077</v>
      </c>
      <c r="F79" s="95" t="s">
        <v>520</v>
      </c>
      <c r="G79" s="96"/>
      <c r="H79" s="96"/>
      <c r="I79" s="96"/>
      <c r="J79" s="96"/>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104"/>
      <c r="AK79" s="104"/>
      <c r="AL79" s="104"/>
      <c r="AM79" s="104"/>
      <c r="AN79" s="104"/>
      <c r="AO79" s="104"/>
      <c r="AP79" s="104"/>
      <c r="AQ79" s="95"/>
      <c r="AR79" s="95"/>
      <c r="AS79" s="95"/>
      <c r="AT79" s="95"/>
      <c r="AU79" s="95"/>
      <c r="AV79" s="95"/>
      <c r="AW79" s="95"/>
      <c r="AX79" s="94"/>
      <c r="AY79" s="94"/>
      <c r="AZ79" s="94"/>
      <c r="BA79" s="94"/>
      <c r="BB79" s="94"/>
      <c r="BC79" s="94"/>
      <c r="BD79" s="94"/>
      <c r="BE79" s="94"/>
      <c r="BF79" s="94"/>
      <c r="BG79" s="94" t="s">
        <v>470</v>
      </c>
      <c r="BH79" s="94"/>
      <c r="BI79" s="94" t="s">
        <v>519</v>
      </c>
      <c r="BJ79" s="99">
        <v>39034</v>
      </c>
      <c r="BK79" s="94"/>
      <c r="BL79" s="94"/>
      <c r="BM79" s="94"/>
      <c r="BN79" s="94"/>
      <c r="BO79" s="94"/>
      <c r="BP79" s="94"/>
      <c r="BQ79" s="101"/>
      <c r="BR79" s="94">
        <v>1</v>
      </c>
      <c r="BS79" s="94"/>
      <c r="BT79" s="94"/>
      <c r="BU79" s="94"/>
      <c r="BV79" s="94"/>
      <c r="BW79" s="94"/>
      <c r="BX79" s="94"/>
      <c r="BY79" s="94"/>
      <c r="BZ79" s="94"/>
      <c r="CA79" s="94"/>
      <c r="CB79" s="94"/>
      <c r="CC79" s="94"/>
      <c r="CD79" s="94"/>
      <c r="CE79" s="94"/>
      <c r="CF79" s="94"/>
      <c r="CG79" s="94"/>
      <c r="CH79" s="101"/>
      <c r="CI79" s="94"/>
      <c r="CJ79" s="94"/>
      <c r="CK79" s="94"/>
      <c r="CL79" s="94"/>
      <c r="CM79" s="94"/>
      <c r="CN79" s="94"/>
      <c r="CO79" s="94"/>
      <c r="CP79" s="94"/>
      <c r="CQ79" s="94"/>
    </row>
    <row r="80" spans="1:95" s="89" customFormat="1" hidden="1">
      <c r="A80" s="127" t="s">
        <v>518</v>
      </c>
      <c r="B80" s="127"/>
      <c r="C80" s="127"/>
      <c r="D80" s="94" t="s">
        <v>215</v>
      </c>
      <c r="E80" s="94">
        <v>48701000077</v>
      </c>
      <c r="F80" s="95" t="s">
        <v>517</v>
      </c>
      <c r="G80" s="96"/>
      <c r="H80" s="96"/>
      <c r="I80" s="96"/>
      <c r="J80" s="96"/>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104"/>
      <c r="AK80" s="104"/>
      <c r="AL80" s="104"/>
      <c r="AM80" s="104"/>
      <c r="AN80" s="104"/>
      <c r="AO80" s="104"/>
      <c r="AP80" s="104"/>
      <c r="AQ80" s="95"/>
      <c r="AR80" s="95"/>
      <c r="AS80" s="95"/>
      <c r="AT80" s="95"/>
      <c r="AU80" s="95"/>
      <c r="AV80" s="95"/>
      <c r="AW80" s="95"/>
      <c r="AX80" s="94"/>
      <c r="AY80" s="94"/>
      <c r="AZ80" s="94"/>
      <c r="BA80" s="94"/>
      <c r="BB80" s="94"/>
      <c r="BC80" s="94"/>
      <c r="BD80" s="94"/>
      <c r="BE80" s="94"/>
      <c r="BF80" s="94"/>
      <c r="BG80" s="94" t="s">
        <v>470</v>
      </c>
      <c r="BH80" s="94"/>
      <c r="BI80" s="94" t="s">
        <v>516</v>
      </c>
      <c r="BJ80" s="99">
        <v>41218</v>
      </c>
      <c r="BK80" s="94"/>
      <c r="BL80" s="94"/>
      <c r="BM80" s="94"/>
      <c r="BN80" s="94"/>
      <c r="BO80" s="94"/>
      <c r="BP80" s="94"/>
      <c r="BQ80" s="101"/>
      <c r="BR80" s="94"/>
      <c r="BS80" s="94"/>
      <c r="BT80" s="94"/>
      <c r="BU80" s="94"/>
      <c r="BV80" s="94"/>
      <c r="BW80" s="94"/>
      <c r="BX80" s="94">
        <v>1</v>
      </c>
      <c r="BY80" s="94"/>
      <c r="BZ80" s="94"/>
      <c r="CA80" s="94"/>
      <c r="CB80" s="94"/>
      <c r="CC80" s="94"/>
      <c r="CD80" s="94"/>
      <c r="CE80" s="94"/>
      <c r="CF80" s="94"/>
      <c r="CG80" s="94"/>
      <c r="CH80" s="101"/>
      <c r="CI80" s="94"/>
      <c r="CJ80" s="94"/>
      <c r="CK80" s="94"/>
      <c r="CL80" s="94"/>
      <c r="CM80" s="94"/>
      <c r="CN80" s="94"/>
      <c r="CO80" s="94"/>
      <c r="CP80" s="94"/>
      <c r="CQ80" s="94"/>
    </row>
    <row r="81" spans="1:95" s="89" customFormat="1">
      <c r="A81" s="103" t="s">
        <v>509</v>
      </c>
      <c r="B81" s="129" t="e">
        <f>VLOOKUP(A81,#REF!,2,FALSE)</f>
        <v>#REF!</v>
      </c>
      <c r="C81" s="155" t="str">
        <f>'LBA saraksts'!G52</f>
        <v>OI līdz 11/07/2031</v>
      </c>
      <c r="D81" s="129" t="s">
        <v>217</v>
      </c>
      <c r="E81" s="94">
        <v>40003017051</v>
      </c>
      <c r="F81" s="95" t="s">
        <v>515</v>
      </c>
      <c r="G81" s="96" t="s">
        <v>275</v>
      </c>
      <c r="H81" s="96" t="s">
        <v>276</v>
      </c>
      <c r="I81" s="96" t="s">
        <v>277</v>
      </c>
      <c r="J81" s="96" t="s">
        <v>99</v>
      </c>
      <c r="K81" s="96" t="s">
        <v>7</v>
      </c>
      <c r="L81" s="96" t="s">
        <v>261</v>
      </c>
      <c r="M81" s="96">
        <v>2</v>
      </c>
      <c r="N81" s="96"/>
      <c r="O81" s="96" t="s">
        <v>369</v>
      </c>
      <c r="P81" s="96"/>
      <c r="Q81" s="96">
        <v>1</v>
      </c>
      <c r="R81" s="96" t="s">
        <v>377</v>
      </c>
      <c r="S81" s="96" t="s">
        <v>377</v>
      </c>
      <c r="T81" s="96" t="s">
        <v>377</v>
      </c>
      <c r="U81" s="96" t="s">
        <v>377</v>
      </c>
      <c r="V81" s="96" t="s">
        <v>377</v>
      </c>
      <c r="W81" s="96" t="s">
        <v>377</v>
      </c>
      <c r="X81" s="96" t="s">
        <v>377</v>
      </c>
      <c r="Y81" s="96" t="s">
        <v>377</v>
      </c>
      <c r="Z81" s="96" t="s">
        <v>377</v>
      </c>
      <c r="AA81" s="96" t="s">
        <v>377</v>
      </c>
      <c r="AB81" s="96" t="s">
        <v>377</v>
      </c>
      <c r="AC81" s="96" t="s">
        <v>377</v>
      </c>
      <c r="AD81" s="96" t="s">
        <v>377</v>
      </c>
      <c r="AE81" s="96" t="s">
        <v>377</v>
      </c>
      <c r="AF81" s="96" t="s">
        <v>377</v>
      </c>
      <c r="AG81" s="96">
        <v>0.95</v>
      </c>
      <c r="AH81" s="96"/>
      <c r="AI81" s="96">
        <v>0.97799999999999998</v>
      </c>
      <c r="AJ81" s="97">
        <v>5238480</v>
      </c>
      <c r="AK81" s="97">
        <v>36681</v>
      </c>
      <c r="AL81" s="97">
        <v>8000</v>
      </c>
      <c r="AM81" s="97">
        <v>20500</v>
      </c>
      <c r="AN81" s="97"/>
      <c r="AO81" s="97" t="s">
        <v>377</v>
      </c>
      <c r="AP81" s="97">
        <v>8181</v>
      </c>
      <c r="AQ81" s="96" t="s">
        <v>833</v>
      </c>
      <c r="AR81" s="96" t="s">
        <v>405</v>
      </c>
      <c r="AS81" s="96">
        <v>36000</v>
      </c>
      <c r="AT81" s="98" t="s">
        <v>791</v>
      </c>
      <c r="AU81" s="98" t="s">
        <v>792</v>
      </c>
      <c r="AV81" s="96" t="s">
        <v>468</v>
      </c>
      <c r="AW81" s="96" t="s">
        <v>832</v>
      </c>
      <c r="AX81" s="95" t="s">
        <v>514</v>
      </c>
      <c r="AY81" s="94"/>
      <c r="AZ81" s="94"/>
      <c r="BA81" s="94"/>
      <c r="BB81" s="94"/>
      <c r="BC81" s="94"/>
      <c r="BD81" s="94"/>
      <c r="BE81" s="94"/>
      <c r="BF81" s="94"/>
      <c r="BG81" s="94" t="s">
        <v>5</v>
      </c>
      <c r="BH81" s="94" t="s">
        <v>513</v>
      </c>
      <c r="BI81" s="94"/>
      <c r="BJ81" s="99">
        <v>40826</v>
      </c>
      <c r="BK81" s="94"/>
      <c r="BL81" s="99">
        <v>43482</v>
      </c>
      <c r="BM81" s="94"/>
      <c r="BN81" s="94"/>
      <c r="BO81" s="94"/>
      <c r="BP81" s="94"/>
      <c r="BQ81" s="101"/>
      <c r="BR81" s="94">
        <v>1</v>
      </c>
      <c r="BS81" s="94"/>
      <c r="BT81" s="94"/>
      <c r="BU81" s="94"/>
      <c r="BV81" s="94"/>
      <c r="BW81" s="94"/>
      <c r="BX81" s="94"/>
      <c r="BY81" s="94"/>
      <c r="BZ81" s="94"/>
      <c r="CA81" s="94"/>
      <c r="CB81" s="94"/>
      <c r="CC81" s="94">
        <v>1</v>
      </c>
      <c r="CD81" s="94"/>
      <c r="CE81" s="94"/>
      <c r="CF81" s="94">
        <v>1</v>
      </c>
      <c r="CG81" s="94"/>
      <c r="CH81" s="101"/>
      <c r="CI81" s="94"/>
      <c r="CJ81" s="94"/>
      <c r="CK81" s="94"/>
      <c r="CL81" s="94"/>
      <c r="CM81" s="94"/>
      <c r="CN81" s="94"/>
      <c r="CO81" s="94"/>
      <c r="CP81" s="94"/>
      <c r="CQ81" s="94"/>
    </row>
    <row r="82" spans="1:95" s="89" customFormat="1" hidden="1">
      <c r="A82" s="127" t="s">
        <v>509</v>
      </c>
      <c r="B82" s="127"/>
      <c r="C82" s="127"/>
      <c r="D82" s="94" t="s">
        <v>217</v>
      </c>
      <c r="E82" s="94">
        <v>40003017051</v>
      </c>
      <c r="F82" s="95" t="s">
        <v>512</v>
      </c>
      <c r="G82" s="96"/>
      <c r="H82" s="96"/>
      <c r="I82" s="96"/>
      <c r="J82" s="96"/>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104"/>
      <c r="AK82" s="104"/>
      <c r="AL82" s="104"/>
      <c r="AM82" s="104"/>
      <c r="AN82" s="104"/>
      <c r="AO82" s="104"/>
      <c r="AP82" s="104"/>
      <c r="AQ82" s="95"/>
      <c r="AR82" s="95"/>
      <c r="AS82" s="95"/>
      <c r="AT82" s="95"/>
      <c r="AU82" s="95"/>
      <c r="AV82" s="95"/>
      <c r="AW82" s="95"/>
      <c r="AX82" s="95" t="s">
        <v>510</v>
      </c>
      <c r="AY82" s="94"/>
      <c r="AZ82" s="94"/>
      <c r="BA82" s="94"/>
      <c r="BB82" s="94"/>
      <c r="BC82" s="94"/>
      <c r="BD82" s="94"/>
      <c r="BE82" s="94"/>
      <c r="BF82" s="94"/>
      <c r="BG82" s="94" t="s">
        <v>470</v>
      </c>
      <c r="BH82" s="94"/>
      <c r="BI82" s="94" t="s">
        <v>510</v>
      </c>
      <c r="BJ82" s="99">
        <v>38302</v>
      </c>
      <c r="BK82" s="94"/>
      <c r="BL82" s="94"/>
      <c r="BM82" s="94"/>
      <c r="BN82" s="94"/>
      <c r="BO82" s="94"/>
      <c r="BP82" s="94"/>
      <c r="BQ82" s="101"/>
      <c r="BR82" s="94"/>
      <c r="BS82" s="94"/>
      <c r="BT82" s="94"/>
      <c r="BU82" s="94"/>
      <c r="BV82" s="94"/>
      <c r="BW82" s="94"/>
      <c r="BX82" s="94"/>
      <c r="BY82" s="94"/>
      <c r="BZ82" s="94"/>
      <c r="CA82" s="94"/>
      <c r="CB82" s="94"/>
      <c r="CC82" s="94"/>
      <c r="CD82" s="94"/>
      <c r="CE82" s="94"/>
      <c r="CF82" s="94"/>
      <c r="CG82" s="94"/>
      <c r="CH82" s="101"/>
      <c r="CI82" s="94"/>
      <c r="CJ82" s="94"/>
      <c r="CK82" s="94"/>
      <c r="CL82" s="94"/>
      <c r="CM82" s="94"/>
      <c r="CN82" s="94"/>
      <c r="CO82" s="94"/>
      <c r="CP82" s="94"/>
      <c r="CQ82" s="94">
        <v>1</v>
      </c>
    </row>
    <row r="83" spans="1:95" s="89" customFormat="1" hidden="1">
      <c r="A83" s="127" t="s">
        <v>509</v>
      </c>
      <c r="B83" s="127"/>
      <c r="C83" s="127"/>
      <c r="D83" s="94" t="s">
        <v>217</v>
      </c>
      <c r="E83" s="94">
        <v>40003017051</v>
      </c>
      <c r="F83" s="95" t="s">
        <v>511</v>
      </c>
      <c r="G83" s="96"/>
      <c r="H83" s="96"/>
      <c r="I83" s="96"/>
      <c r="J83" s="96"/>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104"/>
      <c r="AK83" s="104"/>
      <c r="AL83" s="104"/>
      <c r="AM83" s="104"/>
      <c r="AN83" s="104"/>
      <c r="AO83" s="104"/>
      <c r="AP83" s="104"/>
      <c r="AQ83" s="95"/>
      <c r="AR83" s="95"/>
      <c r="AS83" s="95"/>
      <c r="AT83" s="95"/>
      <c r="AU83" s="95"/>
      <c r="AV83" s="95"/>
      <c r="AW83" s="95"/>
      <c r="AX83" s="95" t="s">
        <v>510</v>
      </c>
      <c r="AY83" s="94"/>
      <c r="AZ83" s="94"/>
      <c r="BA83" s="94"/>
      <c r="BB83" s="94"/>
      <c r="BC83" s="94"/>
      <c r="BD83" s="94"/>
      <c r="BE83" s="94"/>
      <c r="BF83" s="94"/>
      <c r="BG83" s="94" t="s">
        <v>470</v>
      </c>
      <c r="BH83" s="94"/>
      <c r="BI83" s="94" t="s">
        <v>510</v>
      </c>
      <c r="BJ83" s="99">
        <v>38302</v>
      </c>
      <c r="BK83" s="94"/>
      <c r="BL83" s="94"/>
      <c r="BM83" s="94"/>
      <c r="BN83" s="94"/>
      <c r="BO83" s="94"/>
      <c r="BP83" s="94"/>
      <c r="BQ83" s="101"/>
      <c r="BR83" s="94">
        <v>1</v>
      </c>
      <c r="BS83" s="94"/>
      <c r="BT83" s="94"/>
      <c r="BU83" s="94"/>
      <c r="BV83" s="94"/>
      <c r="BW83" s="94"/>
      <c r="BX83" s="94"/>
      <c r="BY83" s="94"/>
      <c r="BZ83" s="94"/>
      <c r="CA83" s="94"/>
      <c r="CB83" s="94"/>
      <c r="CC83" s="94"/>
      <c r="CD83" s="94"/>
      <c r="CE83" s="94"/>
      <c r="CF83" s="94"/>
      <c r="CG83" s="94"/>
      <c r="CH83" s="101"/>
      <c r="CI83" s="94"/>
      <c r="CJ83" s="94"/>
      <c r="CK83" s="94"/>
      <c r="CL83" s="94"/>
      <c r="CM83" s="94"/>
      <c r="CN83" s="94"/>
      <c r="CO83" s="94"/>
      <c r="CP83" s="94"/>
      <c r="CQ83" s="94"/>
    </row>
    <row r="84" spans="1:95" s="89" customFormat="1" hidden="1">
      <c r="A84" s="127" t="s">
        <v>509</v>
      </c>
      <c r="B84" s="127"/>
      <c r="C84" s="127"/>
      <c r="D84" s="94" t="s">
        <v>217</v>
      </c>
      <c r="E84" s="94">
        <v>40003017051</v>
      </c>
      <c r="F84" s="95" t="s">
        <v>508</v>
      </c>
      <c r="G84" s="96"/>
      <c r="H84" s="96"/>
      <c r="I84" s="96"/>
      <c r="J84" s="96"/>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104"/>
      <c r="AK84" s="104"/>
      <c r="AL84" s="104"/>
      <c r="AM84" s="104"/>
      <c r="AN84" s="104"/>
      <c r="AO84" s="104"/>
      <c r="AP84" s="104"/>
      <c r="AQ84" s="95"/>
      <c r="AR84" s="95"/>
      <c r="AS84" s="95"/>
      <c r="AT84" s="95"/>
      <c r="AU84" s="95"/>
      <c r="AV84" s="95"/>
      <c r="AW84" s="95"/>
      <c r="AX84" s="95" t="s">
        <v>507</v>
      </c>
      <c r="AY84" s="94"/>
      <c r="AZ84" s="94"/>
      <c r="BA84" s="94"/>
      <c r="BB84" s="94"/>
      <c r="BC84" s="94"/>
      <c r="BD84" s="94"/>
      <c r="BE84" s="94"/>
      <c r="BF84" s="94"/>
      <c r="BG84" s="94" t="s">
        <v>470</v>
      </c>
      <c r="BH84" s="94"/>
      <c r="BI84" s="94" t="s">
        <v>507</v>
      </c>
      <c r="BJ84" s="99">
        <v>43495</v>
      </c>
      <c r="BK84" s="94"/>
      <c r="BL84" s="94"/>
      <c r="BM84" s="94"/>
      <c r="BN84" s="94"/>
      <c r="BO84" s="94"/>
      <c r="BP84" s="94"/>
      <c r="BQ84" s="101"/>
      <c r="BR84" s="94"/>
      <c r="BS84" s="94"/>
      <c r="BT84" s="94"/>
      <c r="BU84" s="94"/>
      <c r="BV84" s="94"/>
      <c r="BW84" s="94"/>
      <c r="BX84" s="94"/>
      <c r="BY84" s="94"/>
      <c r="BZ84" s="94"/>
      <c r="CA84" s="94"/>
      <c r="CB84" s="94"/>
      <c r="CC84" s="94"/>
      <c r="CD84" s="94"/>
      <c r="CE84" s="94"/>
      <c r="CF84" s="94"/>
      <c r="CG84" s="94">
        <v>1</v>
      </c>
      <c r="CH84" s="101"/>
      <c r="CI84" s="94"/>
      <c r="CJ84" s="94"/>
      <c r="CK84" s="94"/>
      <c r="CL84" s="94"/>
      <c r="CM84" s="94"/>
      <c r="CN84" s="94"/>
      <c r="CO84" s="94"/>
      <c r="CP84" s="94"/>
      <c r="CQ84" s="94"/>
    </row>
    <row r="85" spans="1:95" s="89" customFormat="1">
      <c r="A85" s="102" t="s">
        <v>239</v>
      </c>
      <c r="B85" s="129" t="e">
        <f>VLOOKUP(A85,#REF!,2,FALSE)</f>
        <v>#REF!</v>
      </c>
      <c r="C85" s="129" t="str">
        <f>VLOOKUP(A85,'LBA saraksts'!$C$3:$G$58,5,FALSE)</f>
        <v>OI līdz 1/27/2032</v>
      </c>
      <c r="D85" s="129" t="s">
        <v>215</v>
      </c>
      <c r="E85" s="94">
        <v>40003752176</v>
      </c>
      <c r="F85" s="95" t="s">
        <v>506</v>
      </c>
      <c r="G85" s="96" t="s">
        <v>309</v>
      </c>
      <c r="H85" s="96" t="s">
        <v>310</v>
      </c>
      <c r="I85" s="96" t="s">
        <v>311</v>
      </c>
      <c r="J85" s="96" t="s">
        <v>107</v>
      </c>
      <c r="K85" s="96" t="s">
        <v>5</v>
      </c>
      <c r="L85" s="96" t="s">
        <v>254</v>
      </c>
      <c r="M85" s="96">
        <v>2</v>
      </c>
      <c r="N85" s="96"/>
      <c r="O85" s="96" t="s">
        <v>369</v>
      </c>
      <c r="P85" s="96"/>
      <c r="Q85" s="96">
        <v>1</v>
      </c>
      <c r="R85" s="96" t="s">
        <v>377</v>
      </c>
      <c r="S85" s="96" t="s">
        <v>377</v>
      </c>
      <c r="T85" s="96" t="s">
        <v>377</v>
      </c>
      <c r="U85" s="96" t="s">
        <v>377</v>
      </c>
      <c r="V85" s="96" t="s">
        <v>377</v>
      </c>
      <c r="W85" s="96" t="s">
        <v>377</v>
      </c>
      <c r="X85" s="96" t="s">
        <v>377</v>
      </c>
      <c r="Y85" s="96" t="s">
        <v>377</v>
      </c>
      <c r="Z85" s="96" t="s">
        <v>377</v>
      </c>
      <c r="AA85" s="96" t="s">
        <v>377</v>
      </c>
      <c r="AB85" s="96" t="s">
        <v>377</v>
      </c>
      <c r="AC85" s="96" t="s">
        <v>377</v>
      </c>
      <c r="AD85" s="96" t="s">
        <v>377</v>
      </c>
      <c r="AE85" s="96" t="s">
        <v>377</v>
      </c>
      <c r="AF85" s="96" t="s">
        <v>377</v>
      </c>
      <c r="AG85" s="115">
        <v>0.999</v>
      </c>
      <c r="AH85" s="96">
        <v>2.464</v>
      </c>
      <c r="AI85" s="96">
        <v>1.0229999999999999</v>
      </c>
      <c r="AJ85" s="113">
        <v>4300000</v>
      </c>
      <c r="AK85" s="113">
        <v>42500</v>
      </c>
      <c r="AL85" s="97">
        <v>14750</v>
      </c>
      <c r="AM85" s="97">
        <v>16000</v>
      </c>
      <c r="AN85" s="97">
        <v>24900</v>
      </c>
      <c r="AO85" s="97">
        <v>9800</v>
      </c>
      <c r="AP85" s="97" t="s">
        <v>377</v>
      </c>
      <c r="AQ85" s="96" t="s">
        <v>377</v>
      </c>
      <c r="AR85" s="107" t="s">
        <v>910</v>
      </c>
      <c r="AS85" s="96">
        <v>40150</v>
      </c>
      <c r="AT85" s="98" t="s">
        <v>791</v>
      </c>
      <c r="AU85" s="98" t="s">
        <v>792</v>
      </c>
      <c r="AV85" s="98" t="s">
        <v>468</v>
      </c>
      <c r="AW85" s="96" t="s">
        <v>805</v>
      </c>
      <c r="AX85" s="95" t="s">
        <v>505</v>
      </c>
      <c r="AY85" s="94"/>
      <c r="AZ85" s="94"/>
      <c r="BA85" s="94"/>
      <c r="BB85" s="94"/>
      <c r="BC85" s="94"/>
      <c r="BD85" s="94"/>
      <c r="BE85" s="94"/>
      <c r="BF85" s="94"/>
      <c r="BG85" s="94" t="s">
        <v>5</v>
      </c>
      <c r="BH85" s="94" t="s">
        <v>504</v>
      </c>
      <c r="BI85" s="94"/>
      <c r="BJ85" s="99">
        <v>40998</v>
      </c>
      <c r="BK85" s="94"/>
      <c r="BL85" s="94" t="s">
        <v>503</v>
      </c>
      <c r="BM85" s="94" t="s">
        <v>477</v>
      </c>
      <c r="BN85" s="94"/>
      <c r="BO85" s="99">
        <v>44197</v>
      </c>
      <c r="BP85" s="99">
        <v>44561</v>
      </c>
      <c r="BQ85" s="100"/>
      <c r="BR85" s="94"/>
      <c r="BS85" s="94"/>
      <c r="BT85" s="94"/>
      <c r="BU85" s="94"/>
      <c r="BV85" s="94"/>
      <c r="BW85" s="94"/>
      <c r="BX85" s="94"/>
      <c r="BY85" s="94"/>
      <c r="BZ85" s="94"/>
      <c r="CA85" s="94"/>
      <c r="CB85" s="94"/>
      <c r="CC85" s="94">
        <v>1</v>
      </c>
      <c r="CD85" s="94"/>
      <c r="CE85" s="94"/>
      <c r="CF85" s="94">
        <v>1</v>
      </c>
      <c r="CG85" s="94"/>
      <c r="CH85" s="101"/>
      <c r="CI85" s="94"/>
      <c r="CJ85" s="94"/>
      <c r="CK85" s="94"/>
      <c r="CL85" s="94"/>
      <c r="CM85" s="94"/>
      <c r="CN85" s="94"/>
      <c r="CO85" s="94"/>
      <c r="CP85" s="94"/>
      <c r="CQ85" s="94"/>
    </row>
    <row r="86" spans="1:95" s="89" customFormat="1">
      <c r="A86" s="102" t="s">
        <v>502</v>
      </c>
      <c r="B86" s="129" t="e">
        <f>VLOOKUP(A86,#REF!,2,FALSE)</f>
        <v>#REF!</v>
      </c>
      <c r="C86" s="129" t="str">
        <f>VLOOKUP(A86,'LBA saraksts'!$C$3:$G$58,5,FALSE)</f>
        <v>OI līdz 7/16/2033</v>
      </c>
      <c r="D86" s="129" t="s">
        <v>214</v>
      </c>
      <c r="E86" s="94">
        <v>45403023379</v>
      </c>
      <c r="F86" s="95" t="s">
        <v>501</v>
      </c>
      <c r="G86" s="96" t="s">
        <v>325</v>
      </c>
      <c r="H86" s="96" t="s">
        <v>326</v>
      </c>
      <c r="I86" s="96" t="s">
        <v>327</v>
      </c>
      <c r="J86" s="96" t="s">
        <v>198</v>
      </c>
      <c r="K86" s="96" t="s">
        <v>7</v>
      </c>
      <c r="L86" s="96" t="s">
        <v>261</v>
      </c>
      <c r="M86" s="96">
        <v>2</v>
      </c>
      <c r="N86" s="96">
        <v>3</v>
      </c>
      <c r="O86" s="96" t="s">
        <v>369</v>
      </c>
      <c r="P86" s="96" t="s">
        <v>770</v>
      </c>
      <c r="Q86" s="96" t="s">
        <v>377</v>
      </c>
      <c r="R86" s="96">
        <v>1</v>
      </c>
      <c r="S86" s="96" t="s">
        <v>377</v>
      </c>
      <c r="T86" s="96" t="s">
        <v>377</v>
      </c>
      <c r="U86" s="96" t="s">
        <v>377</v>
      </c>
      <c r="V86" s="96">
        <v>1</v>
      </c>
      <c r="W86" s="96">
        <v>1</v>
      </c>
      <c r="X86" s="96" t="s">
        <v>377</v>
      </c>
      <c r="Y86" s="96">
        <v>1</v>
      </c>
      <c r="Z86" s="96">
        <v>1</v>
      </c>
      <c r="AA86" s="96" t="s">
        <v>382</v>
      </c>
      <c r="AB86" s="96" t="s">
        <v>377</v>
      </c>
      <c r="AC86" s="96" t="s">
        <v>377</v>
      </c>
      <c r="AD86" s="96" t="s">
        <v>377</v>
      </c>
      <c r="AE86" s="96">
        <v>1</v>
      </c>
      <c r="AF86" s="96" t="s">
        <v>383</v>
      </c>
      <c r="AG86" s="96">
        <v>0.999</v>
      </c>
      <c r="AH86" s="96">
        <v>2.464</v>
      </c>
      <c r="AI86" s="96"/>
      <c r="AJ86" s="97">
        <v>4791720</v>
      </c>
      <c r="AK86" s="97">
        <v>41500</v>
      </c>
      <c r="AL86" s="97">
        <v>13200</v>
      </c>
      <c r="AM86" s="97">
        <v>16800</v>
      </c>
      <c r="AN86" s="97">
        <v>10000</v>
      </c>
      <c r="AO86" s="97" t="s">
        <v>377</v>
      </c>
      <c r="AP86" s="97">
        <v>1500</v>
      </c>
      <c r="AQ86" s="96" t="s">
        <v>399</v>
      </c>
      <c r="AR86" s="107" t="s">
        <v>911</v>
      </c>
      <c r="AS86" s="96">
        <v>33000</v>
      </c>
      <c r="AT86" s="98" t="s">
        <v>791</v>
      </c>
      <c r="AU86" s="98" t="s">
        <v>792</v>
      </c>
      <c r="AV86" s="96" t="s">
        <v>468</v>
      </c>
      <c r="AW86" s="96" t="s">
        <v>796</v>
      </c>
      <c r="AX86" s="95" t="s">
        <v>500</v>
      </c>
      <c r="AY86" s="94"/>
      <c r="AZ86" s="94"/>
      <c r="BA86" s="94"/>
      <c r="BB86" s="94"/>
      <c r="BC86" s="94"/>
      <c r="BD86" s="94"/>
      <c r="BE86" s="94"/>
      <c r="BF86" s="94"/>
      <c r="BG86" s="94" t="s">
        <v>5</v>
      </c>
      <c r="BH86" s="94" t="s">
        <v>484</v>
      </c>
      <c r="BI86" s="94"/>
      <c r="BJ86" s="99">
        <v>41470</v>
      </c>
      <c r="BK86" s="94"/>
      <c r="BL86" s="94" t="s">
        <v>499</v>
      </c>
      <c r="BM86" s="94" t="s">
        <v>477</v>
      </c>
      <c r="BN86" s="94"/>
      <c r="BO86" s="99">
        <v>44429</v>
      </c>
      <c r="BP86" s="99">
        <v>44793</v>
      </c>
      <c r="BQ86" s="100"/>
      <c r="BR86" s="94"/>
      <c r="BS86" s="94"/>
      <c r="BT86" s="94"/>
      <c r="BU86" s="94"/>
      <c r="BV86" s="94"/>
      <c r="BW86" s="94"/>
      <c r="BX86" s="94"/>
      <c r="BY86" s="94"/>
      <c r="BZ86" s="94"/>
      <c r="CA86" s="94"/>
      <c r="CB86" s="94"/>
      <c r="CC86" s="94">
        <v>1</v>
      </c>
      <c r="CD86" s="94"/>
      <c r="CE86" s="94"/>
      <c r="CF86" s="94"/>
      <c r="CG86" s="94"/>
      <c r="CH86" s="101"/>
      <c r="CI86" s="94"/>
      <c r="CJ86" s="94"/>
      <c r="CK86" s="94"/>
      <c r="CL86" s="94"/>
      <c r="CM86" s="94"/>
      <c r="CN86" s="94"/>
      <c r="CO86" s="94"/>
      <c r="CP86" s="94"/>
      <c r="CQ86" s="94"/>
    </row>
    <row r="87" spans="1:95" s="89" customFormat="1">
      <c r="A87" s="103" t="s">
        <v>229</v>
      </c>
      <c r="B87" s="129" t="e">
        <f>VLOOKUP(A87,#REF!,2,FALSE)</f>
        <v>#REF!</v>
      </c>
      <c r="C87" s="129" t="str">
        <f>VLOOKUP(A87,'LBA saraksts'!$C$3:$G$58,5,FALSE)</f>
        <v>OI līdz 3/13/2023</v>
      </c>
      <c r="D87" s="129" t="s">
        <v>215</v>
      </c>
      <c r="E87" s="94">
        <v>40103398901</v>
      </c>
      <c r="F87" s="95" t="s">
        <v>498</v>
      </c>
      <c r="G87" s="96" t="s">
        <v>297</v>
      </c>
      <c r="H87" s="96" t="s">
        <v>314</v>
      </c>
      <c r="I87" s="96" t="s">
        <v>315</v>
      </c>
      <c r="J87" s="96" t="s">
        <v>151</v>
      </c>
      <c r="K87" s="96" t="s">
        <v>5</v>
      </c>
      <c r="L87" s="96" t="s">
        <v>254</v>
      </c>
      <c r="M87" s="96">
        <v>2</v>
      </c>
      <c r="N87" s="96">
        <v>3</v>
      </c>
      <c r="O87" s="96" t="s">
        <v>385</v>
      </c>
      <c r="P87" s="96"/>
      <c r="Q87" s="96" t="s">
        <v>377</v>
      </c>
      <c r="R87" s="96">
        <v>1</v>
      </c>
      <c r="S87" s="96" t="s">
        <v>377</v>
      </c>
      <c r="T87" s="96" t="s">
        <v>377</v>
      </c>
      <c r="U87" s="96" t="s">
        <v>377</v>
      </c>
      <c r="V87" s="96">
        <v>1</v>
      </c>
      <c r="W87" s="96" t="s">
        <v>377</v>
      </c>
      <c r="X87" s="96" t="s">
        <v>377</v>
      </c>
      <c r="Y87" s="96">
        <v>1</v>
      </c>
      <c r="Z87" s="96" t="s">
        <v>377</v>
      </c>
      <c r="AA87" s="96" t="s">
        <v>377</v>
      </c>
      <c r="AB87" s="96">
        <v>1</v>
      </c>
      <c r="AC87" s="96" t="s">
        <v>377</v>
      </c>
      <c r="AD87" s="96" t="s">
        <v>377</v>
      </c>
      <c r="AE87" s="96">
        <v>1</v>
      </c>
      <c r="AF87" s="96" t="s">
        <v>384</v>
      </c>
      <c r="AG87" s="96">
        <v>1.2</v>
      </c>
      <c r="AH87" s="96">
        <v>2.9940000000000002</v>
      </c>
      <c r="AI87" s="96">
        <v>1.335</v>
      </c>
      <c r="AJ87" s="97">
        <v>5298048</v>
      </c>
      <c r="AK87" s="97">
        <v>42000</v>
      </c>
      <c r="AL87" s="97">
        <v>9000</v>
      </c>
      <c r="AM87" s="97">
        <v>23000</v>
      </c>
      <c r="AN87" s="97">
        <v>10000</v>
      </c>
      <c r="AO87" s="97" t="s">
        <v>377</v>
      </c>
      <c r="AP87" s="97" t="s">
        <v>377</v>
      </c>
      <c r="AQ87" s="96" t="s">
        <v>377</v>
      </c>
      <c r="AR87" s="96" t="s">
        <v>401</v>
      </c>
      <c r="AS87" s="96">
        <v>29500</v>
      </c>
      <c r="AT87" s="96" t="s">
        <v>791</v>
      </c>
      <c r="AU87" s="96" t="s">
        <v>792</v>
      </c>
      <c r="AV87" s="96" t="s">
        <v>468</v>
      </c>
      <c r="AW87" s="96" t="s">
        <v>796</v>
      </c>
      <c r="AX87" s="95" t="s">
        <v>497</v>
      </c>
      <c r="AY87" s="95" t="s">
        <v>496</v>
      </c>
      <c r="AZ87" s="95" t="s">
        <v>495</v>
      </c>
      <c r="BA87" s="94"/>
      <c r="BB87" s="94"/>
      <c r="BC87" s="94"/>
      <c r="BD87" s="94"/>
      <c r="BE87" s="94"/>
      <c r="BF87" s="94"/>
      <c r="BG87" s="94" t="s">
        <v>5</v>
      </c>
      <c r="BH87" s="94" t="s">
        <v>474</v>
      </c>
      <c r="BI87" s="94"/>
      <c r="BJ87" s="99">
        <v>42199</v>
      </c>
      <c r="BK87" s="94"/>
      <c r="BL87" s="94" t="s">
        <v>489</v>
      </c>
      <c r="BM87" s="94" t="s">
        <v>477</v>
      </c>
      <c r="BN87" s="94"/>
      <c r="BO87" s="99">
        <v>44197</v>
      </c>
      <c r="BP87" s="99">
        <v>44561</v>
      </c>
      <c r="BQ87" s="100"/>
      <c r="BR87" s="94"/>
      <c r="BS87" s="94"/>
      <c r="BT87" s="94"/>
      <c r="BU87" s="94"/>
      <c r="BV87" s="94"/>
      <c r="BW87" s="94"/>
      <c r="BX87" s="94"/>
      <c r="BY87" s="94"/>
      <c r="BZ87" s="94"/>
      <c r="CA87" s="94"/>
      <c r="CB87" s="94"/>
      <c r="CC87" s="94">
        <v>1</v>
      </c>
      <c r="CD87" s="94"/>
      <c r="CE87" s="94"/>
      <c r="CF87" s="94">
        <v>1</v>
      </c>
      <c r="CG87" s="94"/>
      <c r="CH87" s="101"/>
      <c r="CI87" s="94"/>
      <c r="CJ87" s="94"/>
      <c r="CK87" s="94"/>
      <c r="CL87" s="94"/>
      <c r="CM87" s="94"/>
      <c r="CN87" s="94"/>
      <c r="CO87" s="94"/>
      <c r="CP87" s="94"/>
      <c r="CQ87" s="94"/>
    </row>
    <row r="88" spans="1:95" s="89" customFormat="1">
      <c r="A88" s="103" t="s">
        <v>494</v>
      </c>
      <c r="B88" s="129" t="e">
        <f>VLOOKUP(A88,#REF!,2,FALSE)</f>
        <v>#REF!</v>
      </c>
      <c r="C88" s="129" t="str">
        <f>VLOOKUP(A88,'LBA saraksts'!$C$3:$G$58,5,FALSE)</f>
        <v>OI līdz 6/9/2031</v>
      </c>
      <c r="D88" s="129" t="s">
        <v>215</v>
      </c>
      <c r="E88" s="94">
        <v>41701000995</v>
      </c>
      <c r="F88" s="95" t="s">
        <v>493</v>
      </c>
      <c r="G88" s="96" t="s">
        <v>265</v>
      </c>
      <c r="H88" s="96" t="s">
        <v>334</v>
      </c>
      <c r="I88" s="96" t="s">
        <v>335</v>
      </c>
      <c r="J88" s="96" t="s">
        <v>130</v>
      </c>
      <c r="K88" s="96" t="s">
        <v>5</v>
      </c>
      <c r="L88" s="96" t="s">
        <v>333</v>
      </c>
      <c r="M88" s="96">
        <v>2</v>
      </c>
      <c r="N88" s="96">
        <v>3</v>
      </c>
      <c r="O88" s="96" t="s">
        <v>369</v>
      </c>
      <c r="P88" s="96"/>
      <c r="Q88" s="96" t="s">
        <v>377</v>
      </c>
      <c r="R88" s="96" t="s">
        <v>377</v>
      </c>
      <c r="S88" s="96" t="s">
        <v>377</v>
      </c>
      <c r="T88" s="96">
        <v>1</v>
      </c>
      <c r="U88" s="96" t="s">
        <v>377</v>
      </c>
      <c r="V88" s="96">
        <v>1</v>
      </c>
      <c r="W88" s="96" t="s">
        <v>377</v>
      </c>
      <c r="X88" s="96" t="s">
        <v>377</v>
      </c>
      <c r="Y88" s="96">
        <v>1</v>
      </c>
      <c r="Z88" s="96" t="s">
        <v>377</v>
      </c>
      <c r="AA88" s="96" t="s">
        <v>377</v>
      </c>
      <c r="AB88" s="96" t="s">
        <v>377</v>
      </c>
      <c r="AC88" s="96" t="s">
        <v>377</v>
      </c>
      <c r="AD88" s="96" t="s">
        <v>377</v>
      </c>
      <c r="AE88" s="96" t="s">
        <v>377</v>
      </c>
      <c r="AF88" s="96" t="s">
        <v>377</v>
      </c>
      <c r="AG88" s="96">
        <v>0.6</v>
      </c>
      <c r="AH88" s="96">
        <v>1.413</v>
      </c>
      <c r="AI88" s="96"/>
      <c r="AJ88" s="97" t="s">
        <v>415</v>
      </c>
      <c r="AK88" s="97">
        <v>26400</v>
      </c>
      <c r="AL88" s="97">
        <v>1500</v>
      </c>
      <c r="AM88" s="97">
        <v>10000</v>
      </c>
      <c r="AN88" s="97">
        <v>12400</v>
      </c>
      <c r="AO88" s="97">
        <v>2500</v>
      </c>
      <c r="AP88" s="97" t="s">
        <v>377</v>
      </c>
      <c r="AQ88" s="96" t="s">
        <v>377</v>
      </c>
      <c r="AR88" s="109" t="s">
        <v>905</v>
      </c>
      <c r="AS88" s="96">
        <v>20000</v>
      </c>
      <c r="AT88" s="96" t="s">
        <v>791</v>
      </c>
      <c r="AU88" s="96" t="s">
        <v>792</v>
      </c>
      <c r="AV88" s="96" t="s">
        <v>468</v>
      </c>
      <c r="AW88" s="96" t="s">
        <v>796</v>
      </c>
      <c r="AX88" s="95" t="s">
        <v>492</v>
      </c>
      <c r="AY88" s="95" t="s">
        <v>491</v>
      </c>
      <c r="AZ88" s="95" t="s">
        <v>490</v>
      </c>
      <c r="BA88" s="94"/>
      <c r="BB88" s="94"/>
      <c r="BC88" s="94"/>
      <c r="BD88" s="94"/>
      <c r="BE88" s="94"/>
      <c r="BF88" s="94"/>
      <c r="BG88" s="94" t="s">
        <v>5</v>
      </c>
      <c r="BH88" s="94" t="s">
        <v>474</v>
      </c>
      <c r="BI88" s="94"/>
      <c r="BJ88" s="99">
        <v>41219</v>
      </c>
      <c r="BK88" s="94"/>
      <c r="BL88" s="94" t="s">
        <v>489</v>
      </c>
      <c r="BM88" s="94" t="s">
        <v>488</v>
      </c>
      <c r="BN88" s="99">
        <v>44196</v>
      </c>
      <c r="BO88" s="94"/>
      <c r="BP88" s="94"/>
      <c r="BQ88" s="101"/>
      <c r="BR88" s="94"/>
      <c r="BS88" s="94"/>
      <c r="BT88" s="94"/>
      <c r="BU88" s="94"/>
      <c r="BV88" s="94"/>
      <c r="BW88" s="94"/>
      <c r="BX88" s="94"/>
      <c r="BY88" s="94"/>
      <c r="BZ88" s="94"/>
      <c r="CA88" s="94"/>
      <c r="CB88" s="94"/>
      <c r="CC88" s="94">
        <v>1</v>
      </c>
      <c r="CD88" s="94"/>
      <c r="CE88" s="94"/>
      <c r="CF88" s="94">
        <v>1</v>
      </c>
      <c r="CG88" s="94"/>
      <c r="CH88" s="101"/>
      <c r="CI88" s="94"/>
      <c r="CJ88" s="94"/>
      <c r="CK88" s="94"/>
      <c r="CL88" s="94"/>
      <c r="CM88" s="94"/>
      <c r="CN88" s="94"/>
      <c r="CO88" s="94"/>
      <c r="CP88" s="94"/>
      <c r="CQ88" s="94"/>
    </row>
    <row r="89" spans="1:95" s="89" customFormat="1">
      <c r="A89" s="103" t="s">
        <v>482</v>
      </c>
      <c r="B89" s="129" t="e">
        <f>VLOOKUP(A89,#REF!,2,FALSE)</f>
        <v>#REF!</v>
      </c>
      <c r="C89" s="129" t="str">
        <f>VLOOKUP(A89,'LBA saraksts'!$C$3:$G$58,5,FALSE)</f>
        <v>OI līdz 12/29/2030</v>
      </c>
      <c r="D89" s="129" t="s">
        <v>215</v>
      </c>
      <c r="E89" s="94">
        <v>44101007314</v>
      </c>
      <c r="F89" s="95" t="s">
        <v>487</v>
      </c>
      <c r="G89" s="96" t="s">
        <v>255</v>
      </c>
      <c r="H89" s="96" t="s">
        <v>256</v>
      </c>
      <c r="I89" s="96" t="s">
        <v>257</v>
      </c>
      <c r="J89" s="96" t="s">
        <v>62</v>
      </c>
      <c r="K89" s="96" t="s">
        <v>7</v>
      </c>
      <c r="L89" s="96" t="s">
        <v>254</v>
      </c>
      <c r="M89" s="96">
        <v>2</v>
      </c>
      <c r="N89" s="96">
        <v>3</v>
      </c>
      <c r="O89" s="96" t="s">
        <v>369</v>
      </c>
      <c r="P89" s="96"/>
      <c r="Q89" s="96" t="s">
        <v>377</v>
      </c>
      <c r="R89" s="96">
        <v>1</v>
      </c>
      <c r="S89" s="96" t="s">
        <v>377</v>
      </c>
      <c r="T89" s="96" t="s">
        <v>377</v>
      </c>
      <c r="U89" s="96" t="s">
        <v>377</v>
      </c>
      <c r="V89" s="96">
        <v>1</v>
      </c>
      <c r="W89" s="96" t="s">
        <v>377</v>
      </c>
      <c r="X89" s="96" t="s">
        <v>377</v>
      </c>
      <c r="Y89" s="96" t="s">
        <v>377</v>
      </c>
      <c r="Z89" s="96" t="s">
        <v>377</v>
      </c>
      <c r="AA89" s="96" t="s">
        <v>377</v>
      </c>
      <c r="AB89" s="96" t="s">
        <v>377</v>
      </c>
      <c r="AC89" s="96">
        <v>1</v>
      </c>
      <c r="AD89" s="96" t="s">
        <v>377</v>
      </c>
      <c r="AE89" s="96" t="s">
        <v>377</v>
      </c>
      <c r="AF89" s="96" t="s">
        <v>377</v>
      </c>
      <c r="AG89" s="96">
        <v>0.7</v>
      </c>
      <c r="AH89" s="96">
        <v>0.39800000000000002</v>
      </c>
      <c r="AI89" s="96"/>
      <c r="AJ89" s="97">
        <v>1500000</v>
      </c>
      <c r="AK89" s="97">
        <v>33500</v>
      </c>
      <c r="AL89" s="97">
        <v>8000</v>
      </c>
      <c r="AM89" s="97">
        <v>4600</v>
      </c>
      <c r="AN89" s="97">
        <v>13050</v>
      </c>
      <c r="AO89" s="97">
        <v>17700</v>
      </c>
      <c r="AP89" s="97" t="s">
        <v>377</v>
      </c>
      <c r="AQ89" s="96" t="s">
        <v>377</v>
      </c>
      <c r="AR89" s="96" t="s">
        <v>806</v>
      </c>
      <c r="AS89" s="96">
        <v>32000</v>
      </c>
      <c r="AT89" s="98" t="s">
        <v>791</v>
      </c>
      <c r="AU89" s="98" t="s">
        <v>792</v>
      </c>
      <c r="AV89" s="96" t="s">
        <v>468</v>
      </c>
      <c r="AW89" s="96" t="s">
        <v>807</v>
      </c>
      <c r="AX89" s="95" t="s">
        <v>486</v>
      </c>
      <c r="AY89" s="95" t="s">
        <v>485</v>
      </c>
      <c r="AZ89" s="94"/>
      <c r="BA89" s="94"/>
      <c r="BB89" s="94"/>
      <c r="BC89" s="94"/>
      <c r="BD89" s="94"/>
      <c r="BE89" s="94"/>
      <c r="BF89" s="94"/>
      <c r="BG89" s="94" t="s">
        <v>5</v>
      </c>
      <c r="BH89" s="94" t="s">
        <v>484</v>
      </c>
      <c r="BI89" s="94"/>
      <c r="BJ89" s="99">
        <v>40317</v>
      </c>
      <c r="BK89" s="94"/>
      <c r="BL89" s="94" t="s">
        <v>483</v>
      </c>
      <c r="BM89" s="94" t="s">
        <v>477</v>
      </c>
      <c r="BN89" s="94"/>
      <c r="BO89" s="99">
        <v>44203</v>
      </c>
      <c r="BP89" s="99">
        <v>44567</v>
      </c>
      <c r="BQ89" s="100"/>
      <c r="BR89" s="94">
        <v>1</v>
      </c>
      <c r="BS89" s="94"/>
      <c r="BT89" s="94"/>
      <c r="BU89" s="94"/>
      <c r="BV89" s="94"/>
      <c r="BW89" s="94"/>
      <c r="BX89" s="94"/>
      <c r="BY89" s="94"/>
      <c r="BZ89" s="94"/>
      <c r="CA89" s="94"/>
      <c r="CB89" s="94"/>
      <c r="CC89" s="94">
        <v>1</v>
      </c>
      <c r="CD89" s="94"/>
      <c r="CE89" s="94"/>
      <c r="CF89" s="94">
        <v>1</v>
      </c>
      <c r="CG89" s="94"/>
      <c r="CH89" s="101"/>
      <c r="CI89" s="94"/>
      <c r="CJ89" s="94"/>
      <c r="CK89" s="94"/>
      <c r="CL89" s="94"/>
      <c r="CM89" s="94"/>
      <c r="CN89" s="94"/>
      <c r="CO89" s="94"/>
      <c r="CP89" s="94"/>
      <c r="CQ89" s="94"/>
    </row>
    <row r="90" spans="1:95" s="89" customFormat="1" hidden="1">
      <c r="A90" s="127" t="s">
        <v>482</v>
      </c>
      <c r="B90" s="127"/>
      <c r="C90" s="127"/>
      <c r="D90" s="94" t="s">
        <v>215</v>
      </c>
      <c r="E90" s="94">
        <v>44101007314</v>
      </c>
      <c r="F90" s="94" t="s">
        <v>481</v>
      </c>
      <c r="G90" s="96"/>
      <c r="H90" s="96"/>
      <c r="I90" s="96"/>
      <c r="J90" s="96"/>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116"/>
      <c r="AK90" s="116"/>
      <c r="AL90" s="116"/>
      <c r="AM90" s="116"/>
      <c r="AN90" s="116"/>
      <c r="AO90" s="116"/>
      <c r="AP90" s="116"/>
      <c r="AQ90" s="94"/>
      <c r="AR90" s="94"/>
      <c r="AS90" s="94"/>
      <c r="AT90" s="94"/>
      <c r="AU90" s="94"/>
      <c r="AV90" s="94"/>
      <c r="AW90" s="94"/>
      <c r="AX90" s="95" t="s">
        <v>480</v>
      </c>
      <c r="AY90" s="94"/>
      <c r="AZ90" s="94"/>
      <c r="BA90" s="94"/>
      <c r="BB90" s="94"/>
      <c r="BC90" s="94"/>
      <c r="BD90" s="94"/>
      <c r="BE90" s="94"/>
      <c r="BF90" s="94"/>
      <c r="BG90" s="94" t="s">
        <v>479</v>
      </c>
      <c r="BH90" s="94" t="s">
        <v>478</v>
      </c>
      <c r="BI90" s="94"/>
      <c r="BJ90" s="99">
        <v>43689</v>
      </c>
      <c r="BK90" s="99">
        <v>46976</v>
      </c>
      <c r="BL90" s="94"/>
      <c r="BM90" s="94" t="s">
        <v>477</v>
      </c>
      <c r="BN90" s="94"/>
      <c r="BO90" s="99">
        <v>44203</v>
      </c>
      <c r="BP90" s="99">
        <v>44567</v>
      </c>
      <c r="BQ90" s="101"/>
      <c r="BR90" s="94"/>
      <c r="BS90" s="94"/>
      <c r="BT90" s="94"/>
      <c r="BU90" s="94"/>
      <c r="BV90" s="94"/>
      <c r="BW90" s="94"/>
      <c r="BX90" s="94"/>
      <c r="BY90" s="94"/>
      <c r="BZ90" s="94"/>
      <c r="CA90" s="94"/>
      <c r="CB90" s="94"/>
      <c r="CC90" s="94"/>
      <c r="CD90" s="94"/>
      <c r="CE90" s="94"/>
      <c r="CF90" s="94"/>
      <c r="CG90" s="94"/>
      <c r="CH90" s="101"/>
      <c r="CI90" s="94"/>
      <c r="CJ90" s="94"/>
      <c r="CK90" s="94"/>
      <c r="CL90" s="94"/>
      <c r="CM90" s="94"/>
      <c r="CN90" s="94"/>
      <c r="CO90" s="94"/>
      <c r="CP90" s="94"/>
      <c r="CQ90" s="94"/>
    </row>
    <row r="91" spans="1:95" s="89" customFormat="1">
      <c r="A91" s="128" t="s">
        <v>472</v>
      </c>
      <c r="B91" s="129" t="e">
        <f>VLOOKUP(A91,#REF!,2,FALSE)</f>
        <v>#REF!</v>
      </c>
      <c r="C91" s="129" t="str">
        <f>VLOOKUP(A91,'LBA saraksts'!$C$3:$G$58,5,FALSE)</f>
        <v>darbojas brīvā tirgū</v>
      </c>
      <c r="D91" s="129" t="s">
        <v>217</v>
      </c>
      <c r="E91" s="94">
        <v>45101000230</v>
      </c>
      <c r="F91" s="95" t="s">
        <v>476</v>
      </c>
      <c r="G91" s="96" t="s">
        <v>297</v>
      </c>
      <c r="H91" s="96" t="s">
        <v>298</v>
      </c>
      <c r="I91" s="96" t="s">
        <v>299</v>
      </c>
      <c r="J91" s="96" t="s">
        <v>159</v>
      </c>
      <c r="K91" s="96" t="s">
        <v>7</v>
      </c>
      <c r="L91" s="96" t="s">
        <v>261</v>
      </c>
      <c r="M91" s="96">
        <v>2</v>
      </c>
      <c r="N91" s="96">
        <v>3</v>
      </c>
      <c r="O91" s="96" t="s">
        <v>369</v>
      </c>
      <c r="P91" s="96"/>
      <c r="Q91" s="96" t="s">
        <v>377</v>
      </c>
      <c r="R91" s="96">
        <v>1</v>
      </c>
      <c r="S91" s="96" t="s">
        <v>377</v>
      </c>
      <c r="T91" s="96" t="s">
        <v>377</v>
      </c>
      <c r="U91" s="96" t="s">
        <v>377</v>
      </c>
      <c r="V91" s="96">
        <v>1</v>
      </c>
      <c r="W91" s="96" t="s">
        <v>377</v>
      </c>
      <c r="X91" s="96" t="s">
        <v>377</v>
      </c>
      <c r="Y91" s="96" t="s">
        <v>377</v>
      </c>
      <c r="Z91" s="96" t="s">
        <v>377</v>
      </c>
      <c r="AA91" s="96" t="s">
        <v>377</v>
      </c>
      <c r="AB91" s="96" t="s">
        <v>377</v>
      </c>
      <c r="AC91" s="96" t="s">
        <v>377</v>
      </c>
      <c r="AD91" s="96" t="s">
        <v>377</v>
      </c>
      <c r="AE91" s="96" t="s">
        <v>377</v>
      </c>
      <c r="AF91" s="96" t="s">
        <v>377</v>
      </c>
      <c r="AG91" s="96">
        <v>2.262</v>
      </c>
      <c r="AH91" s="96">
        <v>5.56</v>
      </c>
      <c r="AI91" s="96">
        <v>2.3220000000000001</v>
      </c>
      <c r="AJ91" s="97">
        <v>8500000</v>
      </c>
      <c r="AK91" s="97">
        <v>88000</v>
      </c>
      <c r="AL91" s="97">
        <v>55000</v>
      </c>
      <c r="AM91" s="97">
        <v>27000</v>
      </c>
      <c r="AN91" s="97">
        <v>6000</v>
      </c>
      <c r="AO91" s="97" t="s">
        <v>377</v>
      </c>
      <c r="AP91" s="97" t="s">
        <v>377</v>
      </c>
      <c r="AQ91" s="96" t="s">
        <v>377</v>
      </c>
      <c r="AR91" s="96" t="s">
        <v>391</v>
      </c>
      <c r="AS91" s="96">
        <v>88000</v>
      </c>
      <c r="AT91" s="98" t="s">
        <v>791</v>
      </c>
      <c r="AU91" s="98" t="s">
        <v>792</v>
      </c>
      <c r="AV91" s="96" t="s">
        <v>468</v>
      </c>
      <c r="AW91" s="96" t="s">
        <v>834</v>
      </c>
      <c r="AX91" s="95" t="s">
        <v>475</v>
      </c>
      <c r="AY91" s="94"/>
      <c r="AZ91" s="94"/>
      <c r="BA91" s="94"/>
      <c r="BB91" s="94"/>
      <c r="BC91" s="94"/>
      <c r="BD91" s="94"/>
      <c r="BE91" s="94"/>
      <c r="BF91" s="94"/>
      <c r="BG91" s="94" t="s">
        <v>5</v>
      </c>
      <c r="BH91" s="94" t="s">
        <v>474</v>
      </c>
      <c r="BI91" s="94"/>
      <c r="BJ91" s="99">
        <v>43515</v>
      </c>
      <c r="BK91" s="94"/>
      <c r="BL91" s="94"/>
      <c r="BM91" s="94"/>
      <c r="BN91" s="94"/>
      <c r="BO91" s="94"/>
      <c r="BP91" s="94"/>
      <c r="BQ91" s="101"/>
      <c r="BR91" s="94">
        <v>1</v>
      </c>
      <c r="BS91" s="94"/>
      <c r="BT91" s="94"/>
      <c r="BU91" s="94"/>
      <c r="BV91" s="94"/>
      <c r="BW91" s="94"/>
      <c r="BX91" s="94"/>
      <c r="BY91" s="94">
        <v>1</v>
      </c>
      <c r="BZ91" s="94"/>
      <c r="CA91" s="94">
        <v>1</v>
      </c>
      <c r="CB91" s="94"/>
      <c r="CC91" s="94">
        <v>1</v>
      </c>
      <c r="CD91" s="94"/>
      <c r="CE91" s="94">
        <v>1</v>
      </c>
      <c r="CF91" s="94"/>
      <c r="CG91" s="94"/>
      <c r="CH91" s="101"/>
      <c r="CI91" s="94"/>
      <c r="CJ91" s="94"/>
      <c r="CK91" s="94"/>
      <c r="CL91" s="94"/>
      <c r="CM91" s="94"/>
      <c r="CN91" s="94"/>
      <c r="CO91" s="94"/>
      <c r="CP91" s="94">
        <v>1</v>
      </c>
      <c r="CQ91" s="94">
        <v>1</v>
      </c>
    </row>
    <row r="92" spans="1:95" s="90" customFormat="1" hidden="1">
      <c r="A92" s="127" t="s">
        <v>472</v>
      </c>
      <c r="B92" s="127"/>
      <c r="C92" s="127"/>
      <c r="D92" s="94" t="s">
        <v>217</v>
      </c>
      <c r="E92" s="94">
        <v>45101000230</v>
      </c>
      <c r="F92" s="95" t="s">
        <v>471</v>
      </c>
      <c r="G92" s="96"/>
      <c r="H92" s="96"/>
      <c r="I92" s="96"/>
      <c r="J92" s="96"/>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104"/>
      <c r="AK92" s="104"/>
      <c r="AL92" s="104"/>
      <c r="AM92" s="104"/>
      <c r="AN92" s="104"/>
      <c r="AO92" s="104"/>
      <c r="AP92" s="104"/>
      <c r="AQ92" s="95"/>
      <c r="AR92" s="95"/>
      <c r="AS92" s="95"/>
      <c r="AT92" s="95"/>
      <c r="AU92" s="95"/>
      <c r="AV92" s="95"/>
      <c r="AW92" s="95"/>
      <c r="AX92" s="95" t="s">
        <v>473</v>
      </c>
      <c r="AY92" s="94"/>
      <c r="AZ92" s="94"/>
      <c r="BA92" s="94"/>
      <c r="BB92" s="94"/>
      <c r="BC92" s="94"/>
      <c r="BD92" s="94"/>
      <c r="BE92" s="94"/>
      <c r="BF92" s="94"/>
      <c r="BG92" s="94" t="s">
        <v>470</v>
      </c>
      <c r="BH92" s="94"/>
      <c r="BI92" s="94" t="s">
        <v>473</v>
      </c>
      <c r="BJ92" s="99">
        <v>38337</v>
      </c>
      <c r="BK92" s="94"/>
      <c r="BL92" s="94"/>
      <c r="BM92" s="94"/>
      <c r="BN92" s="94"/>
      <c r="BO92" s="94"/>
      <c r="BP92" s="94"/>
      <c r="BQ92" s="101"/>
      <c r="BR92" s="94"/>
      <c r="BS92" s="94"/>
      <c r="BT92" s="94"/>
      <c r="BU92" s="94"/>
      <c r="BV92" s="94"/>
      <c r="BW92" s="94"/>
      <c r="BX92" s="94"/>
      <c r="BY92" s="94"/>
      <c r="BZ92" s="94"/>
      <c r="CA92" s="94"/>
      <c r="CB92" s="94"/>
      <c r="CC92" s="94"/>
      <c r="CD92" s="94"/>
      <c r="CE92" s="94"/>
      <c r="CF92" s="94"/>
      <c r="CG92" s="94">
        <v>1</v>
      </c>
      <c r="CH92" s="101"/>
      <c r="CI92" s="94">
        <v>1</v>
      </c>
      <c r="CJ92" s="94"/>
      <c r="CK92" s="94"/>
      <c r="CL92" s="94"/>
      <c r="CM92" s="94"/>
      <c r="CN92" s="94"/>
      <c r="CO92" s="94"/>
      <c r="CP92" s="94">
        <v>1</v>
      </c>
      <c r="CQ92" s="94">
        <v>1</v>
      </c>
    </row>
    <row r="93" spans="1:95" s="90" customFormat="1" hidden="1">
      <c r="A93" s="127" t="s">
        <v>472</v>
      </c>
      <c r="B93" s="127"/>
      <c r="C93" s="127"/>
      <c r="D93" s="94" t="s">
        <v>217</v>
      </c>
      <c r="E93" s="94">
        <v>45101000230</v>
      </c>
      <c r="F93" s="95" t="s">
        <v>471</v>
      </c>
      <c r="G93" s="96"/>
      <c r="H93" s="96"/>
      <c r="I93" s="96"/>
      <c r="J93" s="96"/>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104"/>
      <c r="AK93" s="104"/>
      <c r="AL93" s="104"/>
      <c r="AM93" s="104"/>
      <c r="AN93" s="104"/>
      <c r="AO93" s="104"/>
      <c r="AP93" s="104"/>
      <c r="AQ93" s="95"/>
      <c r="AR93" s="95"/>
      <c r="AS93" s="95"/>
      <c r="AT93" s="95"/>
      <c r="AU93" s="95"/>
      <c r="AV93" s="95"/>
      <c r="AW93" s="95"/>
      <c r="AX93" s="95" t="s">
        <v>469</v>
      </c>
      <c r="AY93" s="94"/>
      <c r="AZ93" s="94"/>
      <c r="BA93" s="94"/>
      <c r="BB93" s="94"/>
      <c r="BC93" s="94"/>
      <c r="BD93" s="94"/>
      <c r="BE93" s="94"/>
      <c r="BF93" s="94"/>
      <c r="BG93" s="94" t="s">
        <v>470</v>
      </c>
      <c r="BH93" s="94"/>
      <c r="BI93" s="94" t="s">
        <v>469</v>
      </c>
      <c r="BJ93" s="99">
        <v>41821</v>
      </c>
      <c r="BK93" s="94"/>
      <c r="BL93" s="94"/>
      <c r="BM93" s="94"/>
      <c r="BN93" s="94"/>
      <c r="BO93" s="94"/>
      <c r="BP93" s="94"/>
      <c r="BQ93" s="101"/>
      <c r="BR93" s="94">
        <v>1</v>
      </c>
      <c r="BS93" s="94"/>
      <c r="BT93" s="94"/>
      <c r="BU93" s="94"/>
      <c r="BV93" s="94"/>
      <c r="BW93" s="94"/>
      <c r="BX93" s="94"/>
      <c r="BY93" s="94"/>
      <c r="BZ93" s="94"/>
      <c r="CA93" s="94"/>
      <c r="CB93" s="94"/>
      <c r="CC93" s="94"/>
      <c r="CD93" s="94"/>
      <c r="CE93" s="94"/>
      <c r="CF93" s="94"/>
      <c r="CG93" s="94"/>
      <c r="CH93" s="101"/>
      <c r="CI93" s="94"/>
      <c r="CJ93" s="94"/>
      <c r="CK93" s="94"/>
      <c r="CL93" s="94"/>
      <c r="CM93" s="94"/>
      <c r="CN93" s="94"/>
      <c r="CO93" s="94"/>
      <c r="CP93" s="94"/>
      <c r="CQ93" s="94"/>
    </row>
    <row r="94" spans="1:95">
      <c r="A94" s="117"/>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8"/>
      <c r="Z94" s="118"/>
      <c r="AA94" s="118"/>
      <c r="AB94" s="118"/>
      <c r="AC94" s="118"/>
      <c r="AD94" s="118"/>
      <c r="AE94" s="118"/>
      <c r="AF94" s="118"/>
      <c r="AG94" s="118"/>
      <c r="AH94" s="118"/>
      <c r="AI94" s="118"/>
      <c r="AJ94" s="119"/>
      <c r="AK94" s="119"/>
      <c r="AL94" s="119"/>
      <c r="AM94" s="119"/>
      <c r="AN94" s="119"/>
      <c r="AO94" s="119"/>
      <c r="AP94" s="119"/>
      <c r="AQ94" s="118"/>
      <c r="AR94" s="118"/>
      <c r="AS94" s="118"/>
      <c r="AT94" s="118"/>
      <c r="AU94" s="118"/>
      <c r="AV94" s="118"/>
      <c r="AW94" s="118"/>
      <c r="AX94" s="117"/>
      <c r="AY94" s="117"/>
      <c r="AZ94" s="117"/>
      <c r="BA94" s="117"/>
      <c r="BB94" s="117"/>
      <c r="BC94" s="117"/>
      <c r="BD94" s="117"/>
      <c r="BE94" s="117"/>
      <c r="BF94" s="117"/>
      <c r="BG94" s="117"/>
      <c r="BH94" s="117"/>
      <c r="BI94" s="117"/>
      <c r="BJ94" s="117"/>
      <c r="BK94" s="117"/>
      <c r="BL94" s="117"/>
      <c r="BM94" s="117"/>
      <c r="BN94" s="117"/>
      <c r="BO94" s="117"/>
      <c r="BP94" s="117"/>
      <c r="BQ94" s="120"/>
      <c r="BR94" s="117"/>
      <c r="BS94" s="117"/>
      <c r="BT94" s="117"/>
      <c r="BU94" s="117"/>
      <c r="BV94" s="117"/>
      <c r="BW94" s="117"/>
      <c r="BX94" s="117"/>
      <c r="BY94" s="117"/>
      <c r="BZ94" s="117"/>
      <c r="CA94" s="117"/>
      <c r="CB94" s="117"/>
      <c r="CC94" s="117"/>
      <c r="CD94" s="117"/>
      <c r="CE94" s="117"/>
      <c r="CF94" s="117"/>
      <c r="CG94" s="117"/>
      <c r="CH94" s="120"/>
      <c r="CI94" s="117"/>
      <c r="CJ94" s="117"/>
      <c r="CK94" s="117"/>
      <c r="CL94" s="117"/>
      <c r="CM94" s="117"/>
      <c r="CN94" s="117"/>
      <c r="CO94" s="117"/>
      <c r="CP94" s="117"/>
      <c r="CQ94" s="117"/>
    </row>
    <row r="95" spans="1:95">
      <c r="A95" s="121" t="s">
        <v>418</v>
      </c>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2"/>
      <c r="Z95" s="122"/>
      <c r="AA95" s="122"/>
      <c r="AB95" s="122"/>
      <c r="AC95" s="122"/>
      <c r="AD95" s="122"/>
      <c r="AE95" s="122"/>
      <c r="AF95" s="122"/>
      <c r="AG95" s="123">
        <f>SUBTOTAL(9,AG5:AG93)</f>
        <v>44.885000000000005</v>
      </c>
      <c r="AH95" s="123">
        <f t="shared" ref="AH95:AP95" si="0">SUBTOTAL(9,AH5:AH93)</f>
        <v>74.015999999999991</v>
      </c>
      <c r="AI95" s="123">
        <f t="shared" si="0"/>
        <v>31.852000000000004</v>
      </c>
      <c r="AJ95" s="123">
        <f t="shared" si="0"/>
        <v>153001747</v>
      </c>
      <c r="AK95" s="123">
        <f t="shared" si="0"/>
        <v>2265280</v>
      </c>
      <c r="AL95" s="123">
        <f t="shared" si="0"/>
        <v>987401</v>
      </c>
      <c r="AM95" s="123">
        <f t="shared" si="0"/>
        <v>705002</v>
      </c>
      <c r="AN95" s="123">
        <f t="shared" si="0"/>
        <v>390560</v>
      </c>
      <c r="AO95" s="123">
        <f t="shared" si="0"/>
        <v>74287.820000000007</v>
      </c>
      <c r="AP95" s="123">
        <f t="shared" si="0"/>
        <v>216287</v>
      </c>
      <c r="AQ95" s="123"/>
      <c r="AR95" s="123"/>
      <c r="AS95" s="123">
        <v>1914643</v>
      </c>
      <c r="AT95" s="122"/>
      <c r="AU95" s="122"/>
      <c r="AV95" s="122"/>
      <c r="AW95" s="122"/>
      <c r="AX95" s="121"/>
      <c r="AY95" s="121"/>
      <c r="AZ95" s="121"/>
      <c r="BA95" s="121"/>
      <c r="BB95" s="121"/>
      <c r="BC95" s="121"/>
      <c r="BD95" s="121"/>
      <c r="BE95" s="121"/>
      <c r="BF95" s="121"/>
      <c r="BG95" s="121"/>
      <c r="BH95" s="121"/>
      <c r="BI95" s="121"/>
      <c r="BJ95" s="121"/>
      <c r="BK95" s="121"/>
      <c r="BL95" s="121"/>
      <c r="BM95" s="121"/>
      <c r="BN95" s="121"/>
      <c r="BO95" s="121"/>
      <c r="BP95" s="121"/>
      <c r="BQ95" s="121"/>
      <c r="BR95" s="121"/>
      <c r="BS95" s="121"/>
      <c r="BT95" s="121"/>
      <c r="BU95" s="121"/>
      <c r="BV95" s="121"/>
      <c r="BW95" s="121"/>
      <c r="BX95" s="121"/>
      <c r="BY95" s="121"/>
      <c r="BZ95" s="121"/>
      <c r="CA95" s="121"/>
      <c r="CB95" s="121"/>
      <c r="CC95" s="121"/>
      <c r="CD95" s="121"/>
      <c r="CE95" s="121"/>
      <c r="CF95" s="121"/>
      <c r="CG95" s="121"/>
      <c r="CH95" s="121"/>
      <c r="CI95" s="121"/>
      <c r="CJ95" s="121"/>
      <c r="CK95" s="121"/>
      <c r="CL95" s="121"/>
      <c r="CM95" s="121"/>
      <c r="CN95" s="121"/>
      <c r="CO95" s="121"/>
      <c r="CP95" s="121"/>
      <c r="CQ95" s="121"/>
    </row>
    <row r="96" spans="1:95">
      <c r="AL96" s="93">
        <f>AL95/$AK$95</f>
        <v>0.43588474713942649</v>
      </c>
      <c r="AM96" s="93">
        <f t="shared" ref="AM96:AP96" si="1">AM95/$AK$95</f>
        <v>0.31122068795027547</v>
      </c>
      <c r="AN96" s="93">
        <f t="shared" si="1"/>
        <v>0.17241135753637518</v>
      </c>
      <c r="AO96" s="93">
        <f t="shared" si="1"/>
        <v>3.2794100508546406E-2</v>
      </c>
      <c r="AP96" s="93">
        <f t="shared" si="1"/>
        <v>9.547914606582851E-2</v>
      </c>
      <c r="AQ96" s="93"/>
      <c r="AR96" s="93"/>
      <c r="AS96" s="93"/>
      <c r="AT96" s="93"/>
    </row>
    <row r="98" spans="37:43">
      <c r="AK98" s="158"/>
      <c r="AL98" s="158"/>
      <c r="AM98" s="92"/>
      <c r="AN98" s="92"/>
      <c r="AO98" s="92"/>
      <c r="AP98" s="92"/>
      <c r="AQ98" s="91" t="s">
        <v>377</v>
      </c>
    </row>
    <row r="99" spans="37:43">
      <c r="AL99" s="93"/>
      <c r="AM99" s="93"/>
      <c r="AN99" s="93"/>
      <c r="AO99" s="93"/>
      <c r="AP99" s="93"/>
      <c r="AQ99" s="91" t="s">
        <v>377</v>
      </c>
    </row>
    <row r="100" spans="37:43">
      <c r="AQ100" s="91" t="s">
        <v>377</v>
      </c>
    </row>
    <row r="102" spans="37:43">
      <c r="AQ102" s="91" t="s">
        <v>377</v>
      </c>
    </row>
    <row r="103" spans="37:43">
      <c r="AQ103" s="91" t="s">
        <v>377</v>
      </c>
    </row>
    <row r="104" spans="37:43">
      <c r="AQ104" s="91" t="s">
        <v>377</v>
      </c>
    </row>
  </sheetData>
  <sheetProtection algorithmName="SHA-512" hashValue="imoPGKJ2bH93iwokBpaGnsIH9BFckCEuJlxGMzD/y2Q65YMvINe1T9BQODR9a8TY6RuNJqb4Arrxuhphccy+ZQ==" saltValue="GISEtV35Fyd5UE0xd3H8pw==" spinCount="100000" sheet="1" objects="1" scenarios="1"/>
  <autoFilter ref="A4:CQ93" xr:uid="{4AD7081F-27D7-410F-87F2-C6B2ED2D1A48}">
    <filterColumn colId="0">
      <colorFilter dxfId="0" cellColor="0"/>
    </filterColumn>
    <sortState xmlns:xlrd2="http://schemas.microsoft.com/office/spreadsheetml/2017/richdata2" ref="A8:CQ91">
      <sortCondition ref="A4:A93"/>
    </sortState>
  </autoFilter>
  <sortState xmlns:xlrd2="http://schemas.microsoft.com/office/spreadsheetml/2017/richdata2" ref="A5:CQ93">
    <sortCondition ref="A5:A93"/>
  </sortState>
  <mergeCells count="73">
    <mergeCell ref="A1:A4"/>
    <mergeCell ref="I1:I4"/>
    <mergeCell ref="H1:H4"/>
    <mergeCell ref="G1:G4"/>
    <mergeCell ref="F1:F4"/>
    <mergeCell ref="E1:E4"/>
    <mergeCell ref="D1:D4"/>
    <mergeCell ref="B1:B4"/>
    <mergeCell ref="C1:C4"/>
    <mergeCell ref="CQ3:CQ4"/>
    <mergeCell ref="J1:AF1"/>
    <mergeCell ref="J2:J4"/>
    <mergeCell ref="K2:K4"/>
    <mergeCell ref="L2:L4"/>
    <mergeCell ref="M2:M4"/>
    <mergeCell ref="N2:N4"/>
    <mergeCell ref="O2:O4"/>
    <mergeCell ref="P2:P4"/>
    <mergeCell ref="BQ2:BQ4"/>
    <mergeCell ref="CP3:CP4"/>
    <mergeCell ref="CO3:CO4"/>
    <mergeCell ref="CN3:CN4"/>
    <mergeCell ref="CM3:CM4"/>
    <mergeCell ref="CL3:CL4"/>
    <mergeCell ref="CJ3:CJ4"/>
    <mergeCell ref="BT3:BT4"/>
    <mergeCell ref="BS3:BS4"/>
    <mergeCell ref="BR3:BR4"/>
    <mergeCell ref="CK3:CK4"/>
    <mergeCell ref="CI3:CI4"/>
    <mergeCell ref="CG3:CG4"/>
    <mergeCell ref="CF3:CF4"/>
    <mergeCell ref="CE3:CE4"/>
    <mergeCell ref="CH3:CH4"/>
    <mergeCell ref="BY3:BY4"/>
    <mergeCell ref="BX3:BX4"/>
    <mergeCell ref="BW3:BW4"/>
    <mergeCell ref="BV3:BV4"/>
    <mergeCell ref="BU3:BU4"/>
    <mergeCell ref="CD3:CD4"/>
    <mergeCell ref="CC3:CC4"/>
    <mergeCell ref="CB3:CB4"/>
    <mergeCell ref="CA3:CA4"/>
    <mergeCell ref="BZ3:BZ4"/>
    <mergeCell ref="Q2:AF2"/>
    <mergeCell ref="Q3:U3"/>
    <mergeCell ref="V3:AF3"/>
    <mergeCell ref="AQ2:AQ4"/>
    <mergeCell ref="AP2:AP4"/>
    <mergeCell ref="AO2:AO4"/>
    <mergeCell ref="AN2:AN4"/>
    <mergeCell ref="AM2:AM4"/>
    <mergeCell ref="AL2:AL4"/>
    <mergeCell ref="AK2:AK4"/>
    <mergeCell ref="AJ2:AJ4"/>
    <mergeCell ref="AI2:AI4"/>
    <mergeCell ref="AH2:AH4"/>
    <mergeCell ref="AG1:CQ1"/>
    <mergeCell ref="AG2:AG4"/>
    <mergeCell ref="AR2:AR4"/>
    <mergeCell ref="AS2:AW3"/>
    <mergeCell ref="AX2:BF4"/>
    <mergeCell ref="BJ2:BJ4"/>
    <mergeCell ref="BI2:BI4"/>
    <mergeCell ref="BH2:BH4"/>
    <mergeCell ref="BG2:BG4"/>
    <mergeCell ref="BP2:BP4"/>
    <mergeCell ref="BO2:BO4"/>
    <mergeCell ref="BN2:BN4"/>
    <mergeCell ref="BM2:BM4"/>
    <mergeCell ref="BL2:BL4"/>
    <mergeCell ref="BK2:BK4"/>
    <mergeCell ref="BR2:CQ2"/>
  </mergeCells>
  <hyperlinks>
    <hyperlink ref="F5" r:id="rId1" display="https://registri.vvd.gov.lv/templates/db_search/pub_maps_show.jsp?type=b&amp;permissionId=843" xr:uid="{F41C306D-9B9D-4F7E-9FAF-3BCFEBADC9DC}"/>
    <hyperlink ref="AX5" r:id="rId2" display="https://registri.vvd.gov.lv/filedownload?tabula=Document&amp;id=123052&amp;filename=DA12IB0008.pdf" xr:uid="{0F00B2BB-B197-4B7C-8877-8B451280F8C5}"/>
    <hyperlink ref="F6" r:id="rId3" display="https://registri.vvd.gov.lv/templates/db_search/pub_maps_show.jsp?type=b&amp;permissionId=3632" xr:uid="{0B952545-4EDE-4A3C-A824-36F72F8EEAF5}"/>
    <hyperlink ref="AX6" r:id="rId4" display="https://registri.vvd.gov.lv/filedownload?tabula=Document&amp;id=149997&amp;filename=MA11IB0037.pdf" xr:uid="{55000EB1-F1BD-47F7-B92E-727131F92D9B}"/>
    <hyperlink ref="F7" r:id="rId5" display="https://registri.vvd.gov.lv/templates/db_search/pub_maps_show.jsp?type=b&amp;permissionId=1401" xr:uid="{19B6A92B-3C8D-45BE-923A-98DE6F47A5FD}"/>
    <hyperlink ref="AX7" r:id="rId6" display="https://registri.vvd.gov.lv/filedownload?tabula=Document&amp;id=161586&amp;filename=JE11IB0048_AGRO_IECAVA-parskat_2019-VVD.pdf" xr:uid="{87DF205B-2644-4AD0-B424-2154038FBFC4}"/>
    <hyperlink ref="F8" r:id="rId7" display="https://registri.vvd.gov.lv/templates/db_search/pub_maps_show.jsp?type=b&amp;permissionId=5365" xr:uid="{EC2924B1-E830-49B1-BE1B-9EE40BBC1D4E}"/>
    <hyperlink ref="AX8" r:id="rId8" display="https://registri.vvd.gov.lv/filedownload?tabula=Document&amp;id=234123&amp;filename=VE13IB0009_Pielikums.pdf" xr:uid="{C93A4D54-62FB-41B6-AA0A-51F267244BE8}"/>
    <hyperlink ref="AY8" r:id="rId9" display="https://registri.vvd.gov.lv/filedownload?tabula=Document&amp;id=234122&amp;filename=VE13IB0009.pdf" xr:uid="{B24576CC-74E4-485F-BE90-8846FE3E7509}"/>
    <hyperlink ref="F9" r:id="rId10" display="https://registri.vvd.gov.lv/templates/db_search/pub_maps_show.jsp?type=b&amp;permissionId=2557" xr:uid="{D75F529B-F9D6-409D-B3A5-AD850588A2A6}"/>
    <hyperlink ref="AX9" r:id="rId11" display="https://registri.vvd.gov.lv/filedownload?tabula=Document&amp;id=162148&amp;filename=JE13IB0009_AFTERVETE-BIOG.parsk_2019-VVD.pdf" xr:uid="{34E8F93D-217F-4989-B817-5E98B92B51EA}"/>
    <hyperlink ref="F10" r:id="rId12" display="https://registri.vvd.gov.lv/templates/db_search/pub_maps_show.jsp?type=b&amp;permissionId=1387" xr:uid="{AA45677F-1C2E-478E-B57A-7FE835FACE3F}"/>
    <hyperlink ref="AX10" r:id="rId13" display="https://registri.vvd.gov.lv/filedownload?tabula=Document&amp;id=235326&amp;filename=JE11IB0034_BIOAuri_gr_26.10.2021..pdf" xr:uid="{4261F4E9-9572-428B-A043-F027DD7DEFA3}"/>
    <hyperlink ref="F11" r:id="rId14" display="https://registri.vvd.gov.lv/templates/db_search/pub_maps_show.jsp?type=b&amp;permissionId=2667" xr:uid="{F6431879-18EF-42FA-9021-4F5E8C9D9F64}"/>
    <hyperlink ref="F14" r:id="rId15" display="https://registri.vvd.gov.lv/templates/db_search/pub_maps_show.jsp?type=b&amp;permissionId=2550" xr:uid="{2B1FFAFC-6D88-4B18-9C6F-1B91D3388B11}"/>
    <hyperlink ref="AX14" r:id="rId16" display="https://registri.vvd.gov.lv/filedownload?tabula=Document&amp;id=29420&amp;filename=DA14VL0171.pdf" xr:uid="{C723594A-3581-4684-AA0B-D8A069802B2E}"/>
    <hyperlink ref="AY14" r:id="rId17" display="https://registri.vvd.gov.lv/filedownload?tabula=Document&amp;id=2039&amp;filename=DA13IB0008.pdf" xr:uid="{244BD8C5-4F92-48E9-8021-EB1CE97905A2}"/>
    <hyperlink ref="F16" r:id="rId18" display="https://registri.vvd.gov.lv/templates/db_search/pub_maps_show.jsp?type=b&amp;permissionId=1587" xr:uid="{49E977D2-51FF-473F-A0BD-5B477400ECBC}"/>
    <hyperlink ref="AX16" r:id="rId19" display="https://registri.vvd.gov.lv/filedownload?tabula=Document&amp;id=157251&amp;filename=MA11IB0027.pdf" xr:uid="{F665B285-16E4-4703-A5D0-3505904C23B1}"/>
    <hyperlink ref="AY16" r:id="rId20" display="https://registri.vvd.gov.lv/filedownload?tabula=Document&amp;id=30669&amp;filename=MA6.5-10_1088.pdf" xr:uid="{B31B6463-39D9-4AE4-A2F8-CA6531704ECF}"/>
    <hyperlink ref="F29" r:id="rId21" display="https://registri.vvd.gov.lv/templates/db_search/pub_maps_show.jsp?type=b&amp;permissionId=2982" xr:uid="{03FA6AA4-644D-4221-9BB1-A294AC39DB02}"/>
    <hyperlink ref="AX29" r:id="rId22" display="https://registri.vvd.gov.lv/filedownload?tabula=Document&amp;id=7560&amp;filename=EcoZeta.Batlauja.pdf" xr:uid="{D8D98E91-9778-4450-A7FA-568514029950}"/>
    <hyperlink ref="F30" r:id="rId23" display="https://registri.vvd.gov.lv/templates/db_search/pub_maps_show.jsp?type=b&amp;permissionId=4868" xr:uid="{743FD984-2ACF-47A3-9C8A-EFC27634B223}"/>
    <hyperlink ref="AX30" r:id="rId24" display="https://registri.vvd.gov.lv/filedownload?tabula=Document&amp;id=149358&amp;filename=JE19IB0003_EGG_ENERGY_biog-precnosacatl-VPVB.pdf" xr:uid="{1993266A-2E8F-4D86-A301-2BDE75D1D6FD}"/>
    <hyperlink ref="F38" r:id="rId25" display="https://registri.vvd.gov.lv/templates/db_search/pub_maps_show.jsp?type=b&amp;permissionId=2019" xr:uid="{5D81F0E8-8B1F-4EEE-AFE4-FEDE8FA10082}"/>
    <hyperlink ref="AX38" r:id="rId26" display="https://registri.vvd.gov.lv/filedownload?tabula=Document&amp;id=156693&amp;filename=Par_atlaujas_darbibas_apturesanu_dala_no_01.01.2019.EKORIMA.pdf" xr:uid="{7D065908-116A-495D-A5BF-51365FC99560}"/>
    <hyperlink ref="AY38" r:id="rId27" display="https://registri.vvd.gov.lv/filedownload?tabula=Document&amp;id=56351&amp;filename=EkorimaSIAVA12IB0014.pdf" xr:uid="{0CC92408-2124-42F9-877B-396267F33AD7}"/>
    <hyperlink ref="F40" r:id="rId28" display="https://registri.vvd.gov.lv/templates/db_search/pub_maps_show.jsp?type=b&amp;permissionId=2666" xr:uid="{BE5BE417-079C-4AF2-989C-1B5481C0CB18}"/>
    <hyperlink ref="AX40" r:id="rId29" display="https://registri.vvd.gov.lv/filedownload?tabula=Document&amp;id=101208&amp;filename=Nr.LI10IB0016..pdf" xr:uid="{DF4B8637-17BF-4B50-8A2E-C4BEFFD9DF7A}"/>
    <hyperlink ref="F41" r:id="rId30" display="https://registri.vvd.gov.lv/templates/db_search/pub_maps_show.jsp?type=a&amp;permissionId=4880" xr:uid="{EAC6B2A2-B51F-4CF4-B558-7EA96E8C7EDA}"/>
    <hyperlink ref="AX41" r:id="rId31" display="https://registri.vvd.gov.lv/filedownload?tabula=Document&amp;id=148879&amp;filename=VA19IA0001.pdf" xr:uid="{7B4ABC8C-9EDF-4A23-97BA-F6026E9CB644}"/>
    <hyperlink ref="F42" r:id="rId32" display="https://registri.vvd.gov.lv/templates/db_search/pub_maps_show.jsp?type=b&amp;permissionId=3081" xr:uid="{6D055AD1-5535-4793-9269-4AF80A4869CF}"/>
    <hyperlink ref="AX42" r:id="rId33" display="https://registri.vvd.gov.lv/filedownload?tabula=Document&amp;id=157950&amp;filename=Paratlaujasdarbibasapturesanudalano01.pdf" xr:uid="{C2EF890E-AACF-4B39-B40D-5EDBEF4CA3E5}"/>
    <hyperlink ref="AY42" r:id="rId34" display="https://registri.vvd.gov.lv/filedownload?tabula=Document&amp;id=148152&amp;filename=DA13IB0030_2.pdf" xr:uid="{B2C2C020-E2FD-433D-AEC6-A17A314642E4}"/>
    <hyperlink ref="F43" r:id="rId35" display="https://registri.vvd.gov.lv/templates/db_search/pub_maps_show.jsp?type=b&amp;permissionId=4650" xr:uid="{5D186B05-DCA3-4DDE-BF29-FD89BCB5C919}"/>
    <hyperlink ref="AX43" r:id="rId36" display="https://registri.vvd.gov.lv/filedownload?tabula=Document&amp;id=152512&amp;filename=RI19VL0186.pdf" xr:uid="{05F46293-FC1B-45EE-9578-A2C510A7D6B0}"/>
    <hyperlink ref="AY43" r:id="rId37" display="https://registri.vvd.gov.lv/filedownload?tabula=Document&amp;id=151479&amp;filename=RI17IB0025.pdf" xr:uid="{F91C0E7C-8803-4D26-9EDA-847EF2F25E9B}"/>
    <hyperlink ref="F51" r:id="rId38" display="https://registri.vvd.gov.lv/templates/db_search/pub_maps_show.jsp?type=a&amp;permissionId=322" xr:uid="{B8B80EEA-9496-4C4B-9EBC-233D2F01AD6D}"/>
    <hyperlink ref="AX51" r:id="rId39" display="https://registri.vvd.gov.lv/filedownload?tabula=Document&amp;id=119968&amp;filename=361_JE18VL0015_JE12IA0002_Parreg_LatviDanBalticBreed.pdf" xr:uid="{66A4C93F-51F4-4877-A745-93FD4AAA2AA5}"/>
    <hyperlink ref="AY51" r:id="rId40" display="https://registri.vvd.gov.lv/filedownload?tabula=Document&amp;id=104551&amp;filename=JE17VL0075_BalticBreeders_GrA_smakas2017_DVS.pdf" xr:uid="{270A73D3-5E9E-40E0-9872-584DF9A9357E}"/>
    <hyperlink ref="AZ51" r:id="rId41" display="https://registri.vvd.gov.lv/filedownload?tabula=Document&amp;id=85229&amp;filename=JE16VL0145_BaltBr_GrA_smakas2017DVS_21.12.2016.pdf" xr:uid="{4E58D20B-9A4A-4EA7-8945-79A4F5D9B09E}"/>
    <hyperlink ref="BA51" r:id="rId42" display="https://registri.vvd.gov.lv/filedownload?tabula=Document&amp;id=66104&amp;filename=JE16VL0017_BalticBreeders_DVS_24.03.2016.pdf" xr:uid="{12F8CC29-8D9B-4206-AB92-C24377FDB1F4}"/>
    <hyperlink ref="BB51" r:id="rId43" display="https://registri.vvd.gov.lv/filedownload?tabula=Document&amp;id=54908&amp;filename=JE15VL0100_BaltBreed_A_preciz_DVS.pdf" xr:uid="{994EF5C4-B5DF-4BD3-80B3-F09AAF097003}"/>
    <hyperlink ref="BC51" r:id="rId44" display="https://registri.vvd.gov.lv/filedownload?tabula=Document&amp;id=38392&amp;filename=JE15VL0015_BaltBreedGrA_PecApstr2_DVS20.02.2015.pdf" xr:uid="{5B0CAB1D-A351-41C9-A5BD-A3FAB192C845}"/>
    <hyperlink ref="BD51" r:id="rId45" display="https://registri.vvd.gov.lv/filedownload?tabula=Document&amp;id=23687&amp;filename=JE14VL0062_BalticBreed_GrA_DVS.pdf" xr:uid="{FE477452-70DD-4C40-B5E7-880C7C287B28}"/>
    <hyperlink ref="BE51" r:id="rId46" display="https://registri.vvd.gov.lv/filedownload?tabula=Document&amp;id=12191&amp;filename=JE14VL0011_BalticBreeders_LemGrozA_05.03.2014.pdf" xr:uid="{09A31C31-C4FE-484B-8366-0C5375A2E717}"/>
    <hyperlink ref="BF51" r:id="rId47" display="https://registri.vvd.gov.lv/filedownload?tabula=Document&amp;id=12186&amp;filename=BalticBreeders_ATLJ_2012_002.pdf" xr:uid="{CEEC5EDB-1574-4AF5-A17A-311FF67AF7CF}"/>
    <hyperlink ref="F44" r:id="rId48" display="https://registri.vvd.gov.lv/templates/db_search/pub_maps_show.jsp?type=a&amp;permissionId=315" xr:uid="{7E5DA873-2A5E-46BC-8874-2AE0771B69A8}"/>
    <hyperlink ref="AX44" r:id="rId49" display="https://registri.vvd.gov.lv/filedownload?tabula=Document&amp;id=131684&amp;filename=1337_JE11IA0002_LatviDanAgro_A_parsk_07.08.2018.pdf" xr:uid="{45455F4A-51CB-4F0A-994D-402B0117AFB8}"/>
    <hyperlink ref="F48" r:id="rId50" display="https://registri.vvd.gov.lv/templates/db_search/pub_maps_show.jsp?type=b&amp;permissionId=3001" xr:uid="{E6C343BA-E291-4E29-85B3-0B517E17A25C}"/>
    <hyperlink ref="AX48" r:id="rId51" display="https://registri.vvd.gov.lv/filedownload?tabula=Document&amp;id=174739&amp;filename=JE13IB0023-LIELMEZOTNE-biogparsk2020.pdf" xr:uid="{CA90791B-C30A-4BF1-9869-35F27AD69716}"/>
    <hyperlink ref="F55" r:id="rId52" display="https://registri.vvd.gov.lv/templates/db_search/pub_maps_show.jsp?type=b&amp;permissionId=1274" xr:uid="{6ADDD260-8020-42D9-A87A-CCA3579927EE}"/>
    <hyperlink ref="AX55" r:id="rId53" display="https://registri.vvd.gov.lv/filedownload?tabula=Document&amp;id=158466&amp;filename=JE10IB0022_VECAUCE-biog-parsk_2019-VVD.pdf" xr:uid="{C3645554-DA56-4FB6-92B6-B0867CA124EE}"/>
    <hyperlink ref="F59" r:id="rId54" display="https://registri.vvd.gov.lv/templates/db_search/pub_maps_show.jsp?type=b&amp;permissionId=1266" xr:uid="{22611877-6165-4C2B-8D23-69CA4AA0584F}"/>
    <hyperlink ref="AX59" r:id="rId55" display="https://registri.vvd.gov.lv/filedownload?tabula=Document&amp;id=87401&amp;filename=Atlauja_parsk_MPS_Vecauce.pdf" xr:uid="{58686928-497E-45AA-B8E0-057BDFFE1A83}"/>
    <hyperlink ref="F58" r:id="rId56" display="https://registri.vvd.gov.lv/templates/db_search/pub_maps_show.jsp?type=b&amp;permissionId=5344" xr:uid="{D52F24ED-AAFA-4941-B73C-A7F3291089FD}"/>
    <hyperlink ref="AY58" r:id="rId57" display="https://registri.vvd.gov.lv/filedownload?tabula=Document&amp;id=213682&amp;filename=KU21IB0008.pdf" xr:uid="{9B9A33F9-D399-4B20-B024-8FE440DFD47C}"/>
    <hyperlink ref="F63" r:id="rId58" display="https://registri.vvd.gov.lv/templates/db_search/pub_maps_show.jsp?type=b&amp;permissionId=2758" xr:uid="{06DE2938-ED2B-4919-A931-1B99FB352BD7}"/>
    <hyperlink ref="AX63" r:id="rId59" display="https://registri.vvd.gov.lv/filedownload?tabula=Document&amp;id=136001&amp;filename=Nr.LI12IB0006.pdf" xr:uid="{CFD73823-39C1-4E21-BF6A-7F8BB9F7AF8C}"/>
    <hyperlink ref="F66" r:id="rId60" display="https://registri.vvd.gov.lv/templates/db_search/pub_maps_show.jsp?type=b&amp;permissionId=5299" xr:uid="{790F932C-118F-4508-89A4-04A94D85A7B6}"/>
    <hyperlink ref="AX66" r:id="rId61" xr:uid="{32682DF2-1393-456B-8799-9ECD90968D84}"/>
    <hyperlink ref="AY66" r:id="rId62" display="https://registri.vvd.gov.lv/filedownload?tabula=Document&amp;id=202832&amp;filename=KU21IB0005.pdf" xr:uid="{8C024FEF-58B4-4370-82F1-DE3218826486}"/>
    <hyperlink ref="F68" r:id="rId63" display="https://registri.vvd.gov.lv/templates/db_search/pub_maps_show.jsp?type=b&amp;permissionId=3960" xr:uid="{AA75C3B2-F8B5-4A85-BFF4-F8693E882E6F}"/>
    <hyperlink ref="AX68" r:id="rId64" display="https://registri.vvd.gov.lv/filedownload?tabula=Document&amp;id=169237&amp;filename=VI20VL0027.pdf" xr:uid="{DEFE0321-CE39-4408-BDEF-99ED6AFF5D24}"/>
    <hyperlink ref="AY68" r:id="rId65" display="https://registri.vvd.gov.lv/filedownload?tabula=Document&amp;id=168617&amp;filename=MA15IB0002.pdf" xr:uid="{52F8BB2B-AA5B-4C02-BC2B-C0ABD45FFC86}"/>
    <hyperlink ref="F71" r:id="rId66" display="https://registri.vvd.gov.lv/templates/db_search/pub_maps_show.jsp?type=b&amp;permissionId=1405" xr:uid="{84B8DB7F-85C1-4399-8A2F-73BA80D075A3}"/>
    <hyperlink ref="AX71" r:id="rId67" display="https://registri.vvd.gov.lv/filedownload?tabula=Document&amp;id=139834&amp;filename=JE12IB0001_RZSENERGO-BIOG-parskatjatl-VVD.pdf" xr:uid="{19F04834-883A-478D-9B98-D903CC15BCB1}"/>
    <hyperlink ref="F73" r:id="rId68" display="https://registri.vvd.gov.lv/templates/db_search/pub_maps_show.jsp?type=b&amp;permissionId=2889" xr:uid="{FADAA57C-B25A-41F6-B030-3AED76807C1F}"/>
    <hyperlink ref="AX73" r:id="rId69" display="https://registri.vvd.gov.lv/filedownload?tabula=Document&amp;id=1686&amp;filename=Spruzeva_Biogaze.pdf" xr:uid="{D8FD9FDA-8D30-4B25-92AC-112D8118D28B}"/>
    <hyperlink ref="F77" r:id="rId70" display="https://registri.vvd.gov.lv/templates/db_search/pub_maps_show.jsp?type=a&amp;permissionId=281" xr:uid="{6EF6CD21-D75C-4C9A-B75E-1A4282FA78A6}"/>
    <hyperlink ref="AX77" r:id="rId71" display="https://registri.vvd.gov.lv/filedownload?tabula=Document&amp;id=85230&amp;filename=RI16VL0623.pdf" xr:uid="{4CECEAA7-5080-4CB2-83AB-3992F078BC8C}"/>
    <hyperlink ref="AY77" r:id="rId72" display="https://registri.vvd.gov.lv/filedownload?tabula=Document&amp;id=85193&amp;filename=RI16VL0630.pdf" xr:uid="{96985E33-FD50-4FC0-A0E4-5194F46B5541}"/>
    <hyperlink ref="AZ77" r:id="rId73" display="https://registri.vvd.gov.lv/filedownload?tabula=Document&amp;id=85192&amp;filename=RI10IA0001.pdf" xr:uid="{B5055881-ECF6-4BBC-8DC7-FA7EB33C4EE2}"/>
    <hyperlink ref="F78" r:id="rId74" display="https://registri.vvd.gov.lv/templates/db_search/pub_maps_show.jsp?type=b&amp;permissionId=3044" xr:uid="{FAA845C2-65B2-414E-8940-76DF5BED88EE}"/>
    <hyperlink ref="AX78" r:id="rId75" display="https://registri.vvd.gov.lv/filedownload?tabula=Document&amp;id=187572&amp;filename=MA13IB0022.pdf" xr:uid="{D859ABCD-126B-49BF-BE6F-19A1324D43D0}"/>
    <hyperlink ref="F81" r:id="rId76" display="https://registri.vvd.gov.lv/templates/db_search/pub_maps_show.jsp?type=b&amp;permissionId=1772" xr:uid="{8733A80E-514D-4F54-82A0-8358BA1E3B71}"/>
    <hyperlink ref="AX81" r:id="rId77" display="https://registri.vvd.gov.lv/filedownload?tabula=Document&amp;id=141914&amp;filename=RE11IB0019.pdf" xr:uid="{5245962A-4CF1-4D11-BA97-DB361320B905}"/>
    <hyperlink ref="F85" r:id="rId78" display="https://registri.vvd.gov.lv/templates/db_search/pub_maps_show.jsp?type=b&amp;permissionId=5472" xr:uid="{4CC8CC45-2010-4892-B726-644E6887AE21}"/>
    <hyperlink ref="AX85" r:id="rId79" display="https://registri.vvd.gov.lv/filedownload?tabula=Document&amp;id=238953&amp;filename=RI12IB0033.pdf" xr:uid="{5FB8A501-E82E-4A1E-8549-CA3F13501D63}"/>
    <hyperlink ref="F86" r:id="rId80" display="https://registri.vvd.gov.lv/templates/db_search/pub_maps_show.jsp?type=b&amp;permissionId=5074" xr:uid="{C71AEA84-F04B-438A-992A-69411B689CB1}"/>
    <hyperlink ref="AX86" r:id="rId81" display="https://registri.vvd.gov.lv/filedownload?tabula=Document&amp;id=178869&amp;filename=MA13IB0019.pdf" xr:uid="{CBE18858-25F4-4F81-BE08-9CC429CE490F}"/>
    <hyperlink ref="F87" r:id="rId82" display="https://registri.vvd.gov.lv/templates/db_search/pub_maps_show.jsp?type=b&amp;permissionId=4121" xr:uid="{9FC6437E-BF91-4FA8-BEDD-A51992D511E2}"/>
    <hyperlink ref="AX87" r:id="rId83" display="https://registri.vvd.gov.lv/filedownload?tabula=Document&amp;id=145207&amp;filename=JE19VL0018_ZEMGALESENERG_PARKS_preciz_atl-VVD.pdf" xr:uid="{58E785B1-4D2A-4036-BE92-8213F5BF00EF}"/>
    <hyperlink ref="AY87" r:id="rId84" display="https://registri.vvd.gov.lv/filedownload?tabula=Document&amp;id=57358&amp;filename=JE15VL0101_Lemums_ZEPgroz-VVD.pdf" xr:uid="{A33A251C-20E3-41AC-A1F3-054408BC6338}"/>
    <hyperlink ref="AZ87" r:id="rId85" display="https://registri.vvd.gov.lv/filedownload?tabula=Document&amp;id=48127&amp;filename=JE15IB0030_SIAZEP-biogaze-VVD.pdf" xr:uid="{5F3C5B4C-ABCD-4275-999C-EA17FF893B53}"/>
    <hyperlink ref="F88" r:id="rId86" display="https://registri.vvd.gov.lv/templates/db_search/pub_maps_show.jsp?type=b&amp;permissionId=1431" xr:uid="{B20BA172-0EE8-4524-939E-FC1C46D6263B}"/>
    <hyperlink ref="AX88" r:id="rId87" display="https://registri.vvd.gov.lv/filedownload?tabula=Document&amp;id=145206&amp;filename=JE19VL0017_ZEMGALI_JR_Lem-precizATL_VVD.pdf" xr:uid="{8508A2B0-2728-4614-85C6-D02E542EF6C7}"/>
    <hyperlink ref="AY88" r:id="rId88" display="https://registri.vvd.gov.lv/filedownload?tabula=Document&amp;id=78241&amp;filename=JE16VL0100_ZEMGALIJR-biog.gr.-VVD.pdf" xr:uid="{7EECF80D-AEAA-4306-BA48-D12417D7F20A}"/>
    <hyperlink ref="AZ88" r:id="rId89" display="https://registri.vvd.gov.lv/filedownload?tabula=Document&amp;id=32537&amp;filename=b-zemgali-jr-biog-.pdf" xr:uid="{E0A4F72A-5F40-49DA-A235-863EE0F8D0C4}"/>
    <hyperlink ref="F89" r:id="rId90" display="https://registri.vvd.gov.lv/templates/db_search/pub_maps_show.jsp?type=b&amp;permissionId=5321" xr:uid="{0426ED41-73B8-442E-9C8E-A1BC856F3949}"/>
    <hyperlink ref="AX89" r:id="rId91" display="https://registri.vvd.gov.lv/filedownload?tabula=Document&amp;id=206708&amp;filename=Pielikums.pdf" xr:uid="{9DF6D625-97E3-4A98-8D30-5913EF5E03DD}"/>
    <hyperlink ref="AY89" r:id="rId92" display="https://registri.vvd.gov.lv/filedownload?tabula=Document&amp;id=206707&amp;filename=VA10IB0029.pdf" xr:uid="{67ED5BB6-043F-476C-B5A3-ED5ED6FDC581}"/>
    <hyperlink ref="F91" r:id="rId93" display="https://registri.vvd.gov.lv/templates/db_search/pub_maps_show.jsp?type=b&amp;permissionId=4861" xr:uid="{8BD10758-A6D1-444F-9B29-0C036A629537}"/>
    <hyperlink ref="AX91" r:id="rId94" display="https://registri.vvd.gov.lv/filedownload?tabula=Document&amp;id=144233&amp;filename=JE19IB0001_ZIEDIJPbiog-razkompl-Bkat-VVD.pdf" xr:uid="{AFB949B5-6269-4989-B7C4-F65F3C705804}"/>
    <hyperlink ref="F12" r:id="rId95" display="https://registri.vvd.gov.lv/templates/db_search/pub_maps_show.jsp?type=b&amp;permissionId=1572" xr:uid="{3B4BD4FC-6806-4543-A4F8-AF1716E9EFC7}"/>
    <hyperlink ref="AX12" r:id="rId96" display="https://registri.vvd.gov.lv/filedownload?tabula=Document&amp;id=139746&amp;filename=MA11IB0012.pdf" xr:uid="{C1275023-8F87-47DF-A8C5-B31853DDF2D7}"/>
    <hyperlink ref="F13" r:id="rId97" display="https://registri.vvd.gov.lv/templates/db_search/pub_maps_show.jsp?type=b&amp;permissionId=1583" xr:uid="{54BFE3DD-15E0-4F06-A993-4969771E2C41}"/>
    <hyperlink ref="AX13" r:id="rId98" display="https://registri.vvd.gov.lv/filedownload?tabula=Document&amp;id=122817&amp;filename=MA11IB0023.pdf" xr:uid="{0CDAEB7B-5129-4A9C-AEA9-2131C827B638}"/>
    <hyperlink ref="AY13" r:id="rId99" display="https://registri.vvd.gov.lv/filedownload?tabula=Document&amp;id=122816&amp;filename=MA6.5.-10_414.pdf" xr:uid="{B8CD40D3-E0E5-415B-9236-99BC461A0844}"/>
    <hyperlink ref="F17" r:id="rId100" display="https://registri.vvd.gov.lv/templates/db_search/pub_maps_show.jsp?type=b&amp;permissionId=4108" xr:uid="{F8BDA603-EE65-4AD4-A7CB-BD1EAC351EF3}"/>
    <hyperlink ref="AX17" r:id="rId101" display="https://registri.vvd.gov.lv/filedownload?tabula=Document&amp;id=145360&amp;filename=JE19VL0019_DAILE_AGRO_preciz_atl_R_kods-VVD.pdf" xr:uid="{D9F2BE24-1DBF-41F0-B15F-BCD1FE67BA25}"/>
    <hyperlink ref="AY17" r:id="rId102" display="https://registri.vvd.gov.lv/filedownload?tabula=Document&amp;id=57585&amp;filename=JE15VL0111-Lem-DAILEAGRO-gr.-VVD.pdf" xr:uid="{60676BB3-7647-4C03-8877-F2B2641F6F75}"/>
    <hyperlink ref="AZ17" r:id="rId103" display="https://registri.vvd.gov.lv/filedownload?tabula=Document&amp;id=46617&amp;filename=JE15IB0024_SIADAILEAGRO-biog.raz.-VVD.pdf" xr:uid="{8605EE39-DB40-4715-BF96-E4DF13FB344F}"/>
    <hyperlink ref="F37" r:id="rId104" display="https://registri.vvd.gov.lv/templates/db_search/pub_maps_show.jsp?type=a&amp;permissionId=3360" xr:uid="{EB3C90B5-13A4-461C-921A-523ADBD127F8}"/>
    <hyperlink ref="AX37" r:id="rId105" display="https://registri.vvd.gov.lv/filedownload?tabula=Document&amp;id=49239&amp;filename=LEM-STRAUMENI.pdf" xr:uid="{13E979D8-C114-4675-B2F6-8EB8571350B5}"/>
    <hyperlink ref="AY37" r:id="rId106" display="https://registri.vvd.gov.lv/filedownload?tabula=Document&amp;id=13867&amp;filename=SIADU-Straumeni_atl-14doc-2.pdf" xr:uid="{2A452826-91E6-42C0-8CB3-03F5242094C6}"/>
    <hyperlink ref="F28" r:id="rId107" display="https://registri.vvd.gov.lv/templates/db_search/pub_maps_show.jsp?type=b&amp;permissionId=2805" xr:uid="{979129F1-D4C4-4F3D-8A68-D216CE8D0351}"/>
    <hyperlink ref="AX28" r:id="rId108" display="https://registri.vvd.gov.lv/filedownload?tabula=Document&amp;id=175609&amp;filename=UNGURIatlauja-2012.pdf" xr:uid="{12CB4F21-01A7-47A5-ABCD-88DB31E3A8B9}"/>
    <hyperlink ref="F39" r:id="rId109" display="https://registri.vvd.gov.lv/templates/db_search/pub_maps_show.jsp?type=a&amp;permissionId=268" xr:uid="{48624B22-499B-40C8-B942-4E4221F31A09}"/>
    <hyperlink ref="AX39" r:id="rId110" display="https://registri.vvd.gov.lv/filedownload?tabula=Document&amp;id=49387&amp;filename=LEM-UNGURI.pdf" xr:uid="{8FF75E70-9CD3-48E2-9176-3E257F1AE4CB}"/>
    <hyperlink ref="AY39" r:id="rId111" display="https://registri.vvd.gov.lv/filedownload?tabula=Document&amp;id=14068&amp;filename=DUUnguriAkat0004.pdf" xr:uid="{326C721B-F168-4A3B-9147-799628D1A6BC}"/>
    <hyperlink ref="F52" r:id="rId112" display="https://registri.vvd.gov.lv/templates/db_search/pub_maps_show.jsp?type=b&amp;permissionId=1995" xr:uid="{B57263A9-FEAF-442B-981B-DED81FDEDCA4}"/>
    <hyperlink ref="AX52" r:id="rId113" display="https://registri.vvd.gov.lv/filedownload?tabula=Document&amp;id=56783&amp;filename=b-va11ib0034-jaundzelves.pdf" xr:uid="{C6E6013D-49A4-4F67-86F1-F6E7704EC4B5}"/>
    <hyperlink ref="F69" r:id="rId114" display="https://registri.vvd.gov.lv/templates/db_search/pub_maps_show.jsp?type=b&amp;permissionId=5024" xr:uid="{782B0BAC-D8BD-4292-8A9C-84D2AD184062}"/>
    <hyperlink ref="AX69" r:id="rId115" display="https://registri.vvd.gov.lv/filedownload?tabula=Document&amp;id=172583&amp;filename=RI20IB0009.pdf" xr:uid="{418FE9EB-5110-45F7-A110-1223A9805332}"/>
    <hyperlink ref="F18" r:id="rId116" display="https://registri.vvd.gov.lv/templates/db_search/pub_maps_show.jsp?type=c&amp;permissionId=5869" xr:uid="{F4CFD963-EC0C-477D-91CB-F0A78E19B7E3}"/>
    <hyperlink ref="AX18" r:id="rId117" display="https://registri.vvd.gov.lv/filedownload?tabula=Document&amp;id=119419&amp;filename=Tervete_Terces_JE09IC0047_ferma_jRed_.pdf" xr:uid="{CD0F4B6F-F1E5-4057-8450-9ABC81E7EAF7}"/>
    <hyperlink ref="F19" r:id="rId118" display="https://registri.vvd.gov.lv/templates/db_search/pub_maps_show.jsp?type=c&amp;permissionId=5868" xr:uid="{081A2365-9089-4483-A5E5-073F30C5EF2E}"/>
    <hyperlink ref="AX19" r:id="rId119" display="https://registri.vvd.gov.lv/filedownload?tabula=Document&amp;id=55035&amp;filename=Capliecinje0046UZVVD.pdf" xr:uid="{A414AA82-0E0B-46F5-8FBB-653ACE2673F3}"/>
    <hyperlink ref="F20" r:id="rId120" display="https://registri.vvd.gov.lv/templates/db_search/pub_maps_show.jsp?type=c&amp;permissionId=5867" xr:uid="{337C877C-66DE-45C3-ADF4-820592929AA5}"/>
    <hyperlink ref="AX20" r:id="rId121" display="https://registri.vvd.gov.lv/filedownload?tabula=Document&amp;id=55034&amp;filename=Capliecinje0045UZVVD.pdf" xr:uid="{0E943BE9-34FE-417E-B0BC-7AF8151ED8D0}"/>
    <hyperlink ref="F21" r:id="rId122" display="https://registri.vvd.gov.lv/templates/db_search/pub_maps_show.jsp?type=c&amp;permissionId=5866" xr:uid="{25F61085-F7E8-48ED-B174-A4B8DCB4A496}"/>
    <hyperlink ref="AX21" r:id="rId123" display="https://registri.vvd.gov.lv/filedownload?tabula=Document&amp;id=73570&amp;filename=JE09IC0044_TervetesAS_Dzelmes_ferma_jred_2_.pdf" xr:uid="{642CF05A-805B-480B-B45E-43AE3403F138}"/>
    <hyperlink ref="F22" r:id="rId124" display="https://registri.vvd.gov.lv/templates/db_search/pub_maps_show.jsp?type=c&amp;permissionId=5855" xr:uid="{32990576-7DDC-43FF-A79E-7DCBB5B33DAF}"/>
    <hyperlink ref="AX22" r:id="rId125" display="https://registri.vvd.gov.lv/filedownload?tabula=Document&amp;id=55031&amp;filename=Capliecinje0043UZVVD.pdf" xr:uid="{02B46AD8-9E5B-4F89-B91F-6DDB85F1A711}"/>
    <hyperlink ref="F23" r:id="rId126" display="https://registri.vvd.gov.lv/templates/db_search/pub_maps_show.jsp?type=c&amp;permissionId=5458" xr:uid="{0B629BA0-3BFE-498A-9EAE-48A2581D6A47}"/>
    <hyperlink ref="AX23" r:id="rId127" display="https://registri.vvd.gov.lv/filedownload?tabula=Document&amp;id=51293&amp;filename=105AgrofirmaTerveteDUS.pdf" xr:uid="{A48BE732-4BD9-4168-9E4F-877964D81AED}"/>
    <hyperlink ref="F24" r:id="rId128" display="https://registri.vvd.gov.lv/templates/db_search/pub_maps_show.jsp?type=c&amp;permissionId=3105" xr:uid="{DCD5F33B-DD72-4454-9A27-1DA3A3ED311C}"/>
    <hyperlink ref="AX24" r:id="rId129" display="https://registri.vvd.gov.lv/filedownload?tabula=Document&amp;id=28846&amp;filename=0082_AgrofirmaTervete_kogeneracijas_stacija_C_pv.pdf" xr:uid="{1A0C51CF-3D82-4E15-947F-03C7617F9320}"/>
    <hyperlink ref="F25" r:id="rId130" display="https://registri.vvd.gov.lv/templates/db_search/pub_maps_show.jsp?type=c&amp;permissionId=2041" xr:uid="{38E0C110-0220-4385-A13B-93BDE410D90D}"/>
    <hyperlink ref="AX25" r:id="rId131" display="https://registri.vvd.gov.lv/filedownload?tabula=Document&amp;id=164126&amp;filename=Tervete_Jatnieki_ferma_JE13IC0026_jRed_.pdf" xr:uid="{55438556-B017-4051-99B5-304D3E231EA2}"/>
    <hyperlink ref="F31" r:id="rId132" display="https://registri.vvd.gov.lv/templates/db_search/pub_maps_show.jsp?type=c&amp;permissionId=1683" xr:uid="{50724C80-3077-47D1-8392-965C5AD1F95D}"/>
    <hyperlink ref="F49" r:id="rId133" display="https://registri.vvd.gov.lv/templates/db_search/pub_maps_show.jsp?type=c&amp;permissionId=13768" xr:uid="{6EAC0C7A-FF86-4DCF-9383-EEDEAC9869F5}"/>
    <hyperlink ref="F53" r:id="rId134" display="https://registri.vvd.gov.lv/templates/db_search/pub_maps_show.jsp?type=c&amp;permissionId=2428" xr:uid="{BC14D8D8-6ED5-4229-8519-E53DDD5C76B2}"/>
    <hyperlink ref="AX53" r:id="rId135" display="https://registri.vvd.gov.lv/filedownload?tabula=Document&amp;id=121527&amp;filename=Latvi_Dan_Agro_Vetras_kratuve_JE14IC0004_.pdf" xr:uid="{D07DDBA5-651E-4041-A8F8-2929534D2EE4}"/>
    <hyperlink ref="F56" r:id="rId136" display="https://registri.vvd.gov.lv/templates/db_search/pub_maps_show.jsp?type=c&amp;permissionId=3340" xr:uid="{3EA6F55C-E839-44D7-854C-1B012D820C5E}"/>
    <hyperlink ref="AX56" r:id="rId137" display="https://registri.vvd.gov.lv/filedownload?tabula=Document&amp;id=32897&amp;filename=Ckat-SIALIELMEZOTNE.pdf" xr:uid="{387201CF-3DB4-45C1-B9A3-08FC0364206E}"/>
    <hyperlink ref="F60" r:id="rId138" display="https://registri.vvd.gov.lv/templates/db_search/pub_maps_show.jsp?type=c&amp;permissionId=12730" xr:uid="{DCB2C288-D891-41AD-9C69-F2CE2693119B}"/>
    <hyperlink ref="F61" r:id="rId139" display="https://registri.vvd.gov.lv/templates/db_search/pub_maps_show.jsp?type=c&amp;permissionId=3642" xr:uid="{42CA133D-DA59-4BD0-840C-6036F43251A2}"/>
    <hyperlink ref="AX61" r:id="rId140" display="https://registri.vvd.gov.lv/filedownload?tabula=Document&amp;id=82137&amp;filename=JET-7-355_LLUVecauce_katlumaja_2.pdf" xr:uid="{47F99116-F847-4867-9EE7-8F7B773DE142}"/>
    <hyperlink ref="F62" r:id="rId141" display="https://registri.vvd.gov.lv/templates/db_search/pub_maps_show.jsp?type=c&amp;permissionId=852" xr:uid="{8DCF82B3-E39A-4C55-991C-05F0801B5A29}"/>
    <hyperlink ref="F64" r:id="rId142" display="https://registri.vvd.gov.lv/templates/db_search/pub_maps_show.jsp?type=c&amp;permissionId=750" xr:uid="{C879DE53-F36E-40EE-9BE7-FDC087275742}"/>
    <hyperlink ref="F65" r:id="rId143" display="https://registri.vvd.gov.lv/templates/db_search/pub_maps_show.jsp?type=c&amp;permissionId=749" xr:uid="{70717DED-5A18-4394-ADB5-AC1189101B91}"/>
    <hyperlink ref="F67" r:id="rId144" display="https://registri.vvd.gov.lv/templates/db_search/pub_maps_show.jsp?type=c&amp;permissionId=1696" xr:uid="{3CC965AB-75BC-41A6-992B-AB2639998E07}"/>
    <hyperlink ref="F72" r:id="rId145" display="https://registri.vvd.gov.lv/templates/db_search/pub_maps_show.jsp?type=c&amp;permissionId=3255" xr:uid="{53EEE163-A1D3-4DA2-BACE-2BFD79EBD449}"/>
    <hyperlink ref="F74" r:id="rId146" display="https://registri.vvd.gov.lv/templates/db_search/pub_maps_show.jsp?type=c&amp;permissionId=12167" xr:uid="{FC461BCA-FB20-484A-876C-638563B3B098}"/>
    <hyperlink ref="AX74" r:id="rId147" display="https://registri.vvd.gov.lv/filedownload?tabula=Document&amp;id=157096&amp;filename=LEMUMSC_31.pdf" xr:uid="{AE3EF10B-B343-40C3-BA62-290CD28E54E6}"/>
    <hyperlink ref="AY74" r:id="rId148" display="https://registri.vvd.gov.lv/filedownload?tabula=Document&amp;id=157095&amp;filename=190911162335_0001.pdf" xr:uid="{5ACAF14F-630D-45E7-96D5-089EE9D147B1}"/>
    <hyperlink ref="F75" r:id="rId149" display="https://registri.vvd.gov.lv/templates/db_search/pub_maps_show.jsp?type=c&amp;permissionId=12164" xr:uid="{9E532F36-8C9E-4EF0-A9FE-6AFBDA2D176E}"/>
    <hyperlink ref="AX75" r:id="rId150" display="https://registri.vvd.gov.lv/filedownload?tabula=Document&amp;id=157091&amp;filename=LEMUMSC_32.pdf" xr:uid="{8D03E188-85C7-4728-A5C7-D1DFCB0D483F}"/>
    <hyperlink ref="AY75" r:id="rId151" display="https://registri.vvd.gov.lv/filedownload?tabula=Document&amp;id=157090&amp;filename=190911160552_0001.pdf" xr:uid="{73EA5A78-C742-4807-9AD8-7D3CE6E8C4A2}"/>
    <hyperlink ref="F76" r:id="rId152" display="https://registri.vvd.gov.lv/templates/db_search/pub_maps_show.jsp?type=c&amp;permissionId=8889" xr:uid="{BFC2A5EE-4B6B-4172-96FD-27F537294064}"/>
    <hyperlink ref="AX76" r:id="rId153" display="https://registri.vvd.gov.lv/filedownload?tabula=Document&amp;id=190219&amp;filename=RE16IC0086_2020.pdf" xr:uid="{3CB56A2D-DF93-4EE7-AB8D-823766154B93}"/>
    <hyperlink ref="F79" r:id="rId154" display="https://registri.vvd.gov.lv/templates/db_search/pub_maps_show.jsp?type=c&amp;permissionId=7662" xr:uid="{21125113-EC00-4DA8-8742-B95813AF1D5A}"/>
    <hyperlink ref="F80" r:id="rId155" display="https://registri.vvd.gov.lv/templates/db_search/pub_maps_show.jsp?type=c&amp;permissionId=1796" xr:uid="{22067806-C6D0-45DE-8318-B5572D4E78C3}"/>
    <hyperlink ref="F82" r:id="rId156" display="https://registri.vvd.gov.lv/templates/db_search/pub_maps_show.jsp?type=c&amp;permissionId=12623" xr:uid="{C609D81D-0F91-48AA-AB9A-5676473DB14E}"/>
    <hyperlink ref="AX82" r:id="rId157" display="https://registri.vvd.gov.lv/filedownload?tabula=Document&amp;id=159480&amp;filename=191017094534_0001.pdf" xr:uid="{E1D6F5E1-CCC8-43C7-B2A9-DB6572AC3368}"/>
    <hyperlink ref="F83" r:id="rId158" display="https://registri.vvd.gov.lv/templates/db_search/pub_maps_show.jsp?type=c&amp;permissionId=12621" xr:uid="{4EA60962-1F68-4A85-97AF-F63305192C11}"/>
    <hyperlink ref="AX83" r:id="rId159" display="https://registri.vvd.gov.lv/filedownload?tabula=Document&amp;id=159477&amp;filename=191017093904_0001.pdf" xr:uid="{FC8056F8-53CB-4872-9CEF-4E89E3A7B13D}"/>
    <hyperlink ref="F84" r:id="rId160" display="https://registri.vvd.gov.lv/templates/db_search/pub_maps_show.jsp?type=c&amp;permissionId=11284" xr:uid="{76C8B5DC-B893-4B0E-8B85-B5C7347D2CD2}"/>
    <hyperlink ref="AX84" r:id="rId161" display="https://registri.vvd.gov.lv/filedownload?tabula=Document&amp;id=142983&amp;filename=2019RRVP7-5-10_132_2.pdf" xr:uid="{AA7C243A-ABBA-4EB1-B61C-E01DBC769F34}"/>
    <hyperlink ref="F92" r:id="rId162" display="https://registri.vvd.gov.lv/templates/db_search/pub_maps_show.jsp?type=c&amp;permissionId=4884" xr:uid="{86D2CABB-34B8-49E8-BB9C-B3FC65ED5AB8}"/>
    <hyperlink ref="AX92" r:id="rId163" display="https://registri.vvd.gov.lv/filedownload?tabula=Document&amp;id=121029&amp;filename=Ziedi_JP_AS_Ziedi_1_kalte_DUS_JET-7-796C_.pdf" xr:uid="{84DBF5DA-8631-4908-BECB-C38F9235B75E}"/>
    <hyperlink ref="F93" r:id="rId164" display="https://registri.vvd.gov.lv/templates/db_search/pub_maps_show.jsp?type=c&amp;permissionId=2895" xr:uid="{86DBADDD-CA5B-410C-8CA0-46F0C29F31F5}"/>
    <hyperlink ref="AX93" r:id="rId165" display="https://registri.vvd.gov.lv/filedownload?tabula=Document&amp;id=121027&amp;filename=Ziedi_JP_AS_kratuve_Dangas_JE14IC0051_.pdf" xr:uid="{2FC44BDD-A868-4DB0-A616-D5B95D3D8F02}"/>
    <hyperlink ref="F26" r:id="rId166" display="https://registri.vvd.gov.lv/templates/db_search/pub_maps_show.jsp?type=c&amp;permissionId=3755" xr:uid="{94D28A3C-09D4-4BDC-9129-60CEE9FAEAB9}"/>
    <hyperlink ref="F32" r:id="rId167" display="https://registri.vvd.gov.lv/templates/db_search/pub_maps_show.jsp?type=c&amp;permissionId=13355" xr:uid="{9DB4578E-04A8-4949-81B4-26EF429175CC}"/>
    <hyperlink ref="F33" r:id="rId168" display="https://registri.vvd.gov.lv/templates/db_search/pub_maps_show.jsp?type=c&amp;permissionId=13354" xr:uid="{4163C733-426C-41E4-8D8C-EA22E1F5B235}"/>
    <hyperlink ref="F34" r:id="rId169" display="https://registri.vvd.gov.lv/templates/db_search/pub_maps_show.jsp?type=c&amp;permissionId=13353" xr:uid="{4663E56E-83DC-4D18-BB31-62510614EE43}"/>
    <hyperlink ref="F35" r:id="rId170" display="https://registri.vvd.gov.lv/templates/db_search/pub_maps_show.jsp?type=c&amp;permissionId=11294" xr:uid="{AD6075C0-0C04-4134-A54E-A03EF3BAC607}"/>
    <hyperlink ref="AX35" r:id="rId171" display="https://registri.vvd.gov.lv/filedownload?tabula=Document&amp;id=143422&amp;filename=JE19IC0005_Daile_Agro_kalte_Liellici_Ziemaji_.pdf" xr:uid="{BA895165-EFEB-4FFA-A932-A981379C001A}"/>
    <hyperlink ref="F36" r:id="rId172" display="https://registri.vvd.gov.lv/templates/db_search/pub_maps_show.jsp?type=c&amp;permissionId=3143" xr:uid="{6D4837BC-2541-4CF9-BA66-493192814670}"/>
    <hyperlink ref="AX36" r:id="rId173" display="https://registri.vvd.gov.lv/filedownload?tabula=Document&amp;id=131992&amp;filename=Divjumi_kalte_biogaze_JE14IC0085_j_red2_.pdf" xr:uid="{09BCDB4F-EFEF-4FC8-AA7C-D8D07A83F029}"/>
    <hyperlink ref="F47" r:id="rId174" display="https://registri.vvd.gov.lv/templates/db_search/pub_maps_show.jsp?type=c&amp;permissionId=1118" xr:uid="{B50A2107-C83C-46B9-94BB-89E72E164EE0}"/>
    <hyperlink ref="AX47" r:id="rId175" display="https://registri.vvd.gov.lv/filedownload?tabula=Document&amp;id=159488&amp;filename=191017101807_0001.pdf" xr:uid="{1AEB7C30-4D10-404E-8D70-76C5E1FDCF7C}"/>
    <hyperlink ref="AY47" r:id="rId176" display="https://registri.vvd.gov.lv/filedownload?tabula=Document&amp;id=159487&amp;filename=191017101732_0001.pdf" xr:uid="{C1F2D9DE-4195-4FE8-BF8C-F4039A350AEA}"/>
    <hyperlink ref="AZ47" r:id="rId177" display="https://registri.vvd.gov.lv/filedownload?tabula=Document&amp;id=159486&amp;filename=191017101651_0001.pdf" xr:uid="{74CC3EE5-0CE1-4277-91D5-E4B9441B03F8}"/>
    <hyperlink ref="F54" r:id="rId178" display="https://registri.vvd.gov.lv/templates/db_search/pub_maps_show.jsp?type=c&amp;permissionId=3601" xr:uid="{63A73EDC-0FEA-4C94-ADF9-CE9378ED4A30}"/>
    <hyperlink ref="F70" r:id="rId179" display="https://registri.vvd.gov.lv/templates/db_search/pub_maps_show.jsp?type=c&amp;permissionId=4111" xr:uid="{C07E784C-592E-41C7-BACE-C4F8E3DCDFF2}"/>
    <hyperlink ref="AX70" r:id="rId180" display="https://registri.vvd.gov.lv/filedownload?tabula=Document&amp;id=37569&amp;filename=RI11IC0089.pdf" xr:uid="{4AEDEB90-485D-4CFF-BF2E-987457D8449D}"/>
    <hyperlink ref="AX45" r:id="rId181" display="https://registri.vvd.gov.lv/filedownload?tabula=Document&amp;id=121239&amp;filename=VA18AA0002.pdf" xr:uid="{E9A08219-7A7D-4C75-9381-D92175F3BDF4}"/>
    <hyperlink ref="AX50" r:id="rId182" display="https://registri.vvd.gov.lv/filedownload?tabula=Document&amp;id=143246&amp;filename=RI19AA0002.pdf" xr:uid="{5FD4884F-ADBC-452F-8D0F-71B3376710BA}"/>
    <hyperlink ref="AX90" r:id="rId183" display="https://registri.vvd.gov.lv/filedownload?tabula=Document&amp;id=206709&amp;filename=VA19AA0001.pdf" xr:uid="{DCD3027B-F0B2-4652-A6C9-C71F794B752E}"/>
    <hyperlink ref="AX58" r:id="rId184" display="https://registri.vvd.gov.lv/filedownload?tabula=Document&amp;id=213683&amp;filename=PielikumsNodegi1.pdf" xr:uid="{0B6C0EEA-227F-4860-83CD-F665F3151FA9}"/>
    <hyperlink ref="AX57" r:id="rId185" display="https://registri.vvd.gov.lv/filedownload?tabula=Document&amp;id=193217&amp;filename=ZE20VL0040_Par_B_JE11IB0018_MCbio_parregistraciju_Mezhaciruli.pdf" xr:uid="{0139E37C-35FA-4DB0-BE4B-DE42611A4B89}"/>
    <hyperlink ref="AY57" r:id="rId186" display="https://registri.vvd.gov.lv/filedownload?tabula=Document&amp;id=164276&amp;filename=JE11IB0018-JE11IB0018-parskat_2019-VVD.pdf" xr:uid="{1D829BB2-DA23-46BE-97F8-F6BF75FC8BCD}"/>
    <hyperlink ref="F57" r:id="rId187" display="https://registri.vvd.gov.lv/templates/db_search/pub_maps_show.jsp?type=b&amp;permissionId=1372" xr:uid="{B01C39EB-B9E8-47E8-B4BB-54663F887C6E}"/>
    <hyperlink ref="AX11" r:id="rId188" display="https://registri.vvd.gov.lv/filedownload?tabula=Document&amp;id=100964&amp;filename=Nr.LI10IB0018.pdf" xr:uid="{FED186DA-EED7-4744-9998-7C0AC8BC1896}"/>
    <hyperlink ref="F27" r:id="rId189" display="https://registri.vvd.gov.lv/templates/db_search/pub_maps_show.jsp?type=c&amp;permissionId=3143" xr:uid="{BDB1D3B9-8746-4CA2-831C-F0748A2D0171}"/>
    <hyperlink ref="AX27" r:id="rId190" xr:uid="{74C7EB11-71D3-49BF-B850-40E9FF5BA8A4}"/>
  </hyperlinks>
  <pageMargins left="0.7" right="0.7" top="0.75" bottom="0.75" header="0.3" footer="0.3"/>
  <pageSetup paperSize="9" orientation="portrait" verticalDpi="0" r:id="rId191"/>
  <legacyDrawing r:id="rId19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472E-C5FD-4693-ADEA-31C3FB6198D6}">
  <dimension ref="A1:P26"/>
  <sheetViews>
    <sheetView tabSelected="1" topLeftCell="D2" zoomScale="85" zoomScaleNormal="85" workbookViewId="0">
      <selection activeCell="M5" sqref="M5:M7"/>
    </sheetView>
  </sheetViews>
  <sheetFormatPr defaultColWidth="8.90625" defaultRowHeight="14.5"/>
  <cols>
    <col min="1" max="2" width="20.81640625" style="44" customWidth="1"/>
    <col min="3" max="4" width="18.54296875" style="44" customWidth="1"/>
    <col min="5" max="5" width="21.08984375" style="44" customWidth="1"/>
    <col min="6" max="6" width="13.453125" style="44" customWidth="1"/>
    <col min="7" max="7" width="15.08984375" style="44" customWidth="1"/>
    <col min="8" max="8" width="21.54296875" style="44" customWidth="1"/>
    <col min="9" max="12" width="8.90625" style="44"/>
    <col min="13" max="14" width="16.08984375" style="44" customWidth="1"/>
    <col min="15" max="15" width="19.54296875" style="73" customWidth="1"/>
    <col min="16" max="16384" width="8.90625" style="44"/>
  </cols>
  <sheetData>
    <row r="1" spans="1:16" ht="44.4" customHeight="1">
      <c r="A1" s="48" t="s">
        <v>897</v>
      </c>
      <c r="B1" s="72"/>
    </row>
    <row r="2" spans="1:16" ht="44.4" customHeight="1">
      <c r="A2" s="196" t="s">
        <v>466</v>
      </c>
      <c r="B2" s="198" t="s">
        <v>896</v>
      </c>
      <c r="C2" s="200" t="s">
        <v>895</v>
      </c>
      <c r="D2" s="200" t="s">
        <v>894</v>
      </c>
      <c r="E2" s="200" t="s">
        <v>893</v>
      </c>
      <c r="F2" s="200" t="s">
        <v>892</v>
      </c>
      <c r="G2" s="200" t="s">
        <v>891</v>
      </c>
      <c r="H2" s="200" t="s">
        <v>890</v>
      </c>
      <c r="I2" s="203" t="s">
        <v>889</v>
      </c>
      <c r="J2" s="203"/>
      <c r="K2" s="203"/>
      <c r="L2" s="203"/>
      <c r="M2" s="200" t="s">
        <v>888</v>
      </c>
      <c r="N2" s="200" t="s">
        <v>887</v>
      </c>
      <c r="O2" s="200" t="s">
        <v>915</v>
      </c>
      <c r="P2" s="200" t="s">
        <v>418</v>
      </c>
    </row>
    <row r="3" spans="1:16" s="70" customFormat="1" ht="13.75" customHeight="1">
      <c r="A3" s="197"/>
      <c r="B3" s="199"/>
      <c r="C3" s="201"/>
      <c r="D3" s="201"/>
      <c r="E3" s="201"/>
      <c r="F3" s="201"/>
      <c r="G3" s="201"/>
      <c r="H3" s="201"/>
      <c r="I3" s="71">
        <v>2021</v>
      </c>
      <c r="J3" s="71">
        <v>2022</v>
      </c>
      <c r="K3" s="71">
        <v>2023</v>
      </c>
      <c r="L3" s="71">
        <v>2030</v>
      </c>
      <c r="M3" s="201"/>
      <c r="N3" s="201"/>
      <c r="O3" s="201"/>
      <c r="P3" s="201"/>
    </row>
    <row r="4" spans="1:16">
      <c r="A4" s="52" t="s">
        <v>465</v>
      </c>
      <c r="B4" s="52" t="s">
        <v>886</v>
      </c>
      <c r="C4" s="66">
        <v>21000</v>
      </c>
      <c r="D4" s="64" t="s">
        <v>850</v>
      </c>
      <c r="E4" s="64">
        <v>0</v>
      </c>
      <c r="F4" s="64" t="s">
        <v>885</v>
      </c>
      <c r="G4" s="64" t="s">
        <v>885</v>
      </c>
      <c r="H4" s="67" t="s">
        <v>885</v>
      </c>
      <c r="I4" s="64">
        <v>10120.614276009781</v>
      </c>
      <c r="J4" s="64">
        <v>10263.113451745645</v>
      </c>
      <c r="K4" s="64">
        <v>10348.217727622903</v>
      </c>
      <c r="L4" s="75">
        <v>10399.315422810472</v>
      </c>
      <c r="M4" s="62">
        <f>C4+E4</f>
        <v>21000</v>
      </c>
      <c r="N4" s="76">
        <f>M4</f>
        <v>21000</v>
      </c>
      <c r="O4" s="74">
        <v>9000</v>
      </c>
      <c r="P4" s="77">
        <f>N4+O4</f>
        <v>30000</v>
      </c>
    </row>
    <row r="5" spans="1:16">
      <c r="A5" s="190" t="s">
        <v>462</v>
      </c>
      <c r="B5" s="52" t="s">
        <v>884</v>
      </c>
      <c r="C5" s="66">
        <v>19000</v>
      </c>
      <c r="D5" s="68" t="s">
        <v>883</v>
      </c>
      <c r="E5" s="64">
        <v>3200</v>
      </c>
      <c r="F5" s="64">
        <v>1600</v>
      </c>
      <c r="G5" s="52">
        <v>2008</v>
      </c>
      <c r="H5" s="67" t="s">
        <v>880</v>
      </c>
      <c r="I5" s="182">
        <v>15217.864943657885</v>
      </c>
      <c r="J5" s="182">
        <v>15437.925101745865</v>
      </c>
      <c r="K5" s="182">
        <v>15572.233435644939</v>
      </c>
      <c r="L5" s="192">
        <v>15701.217169016474</v>
      </c>
      <c r="M5" s="62">
        <f>C5+E5</f>
        <v>22200</v>
      </c>
      <c r="N5" s="194">
        <f>SUM(M5:M7)</f>
        <v>39200</v>
      </c>
      <c r="O5" s="208"/>
      <c r="P5" s="194">
        <f>N5+O5</f>
        <v>39200</v>
      </c>
    </row>
    <row r="6" spans="1:16" ht="29">
      <c r="A6" s="202"/>
      <c r="B6" s="52" t="s">
        <v>882</v>
      </c>
      <c r="C6" s="64"/>
      <c r="D6" s="52"/>
      <c r="E6" s="64">
        <v>7000</v>
      </c>
      <c r="F6" s="52">
        <v>8000</v>
      </c>
      <c r="G6" s="52">
        <v>2012</v>
      </c>
      <c r="H6" s="63" t="s">
        <v>871</v>
      </c>
      <c r="I6" s="205"/>
      <c r="J6" s="205"/>
      <c r="K6" s="205"/>
      <c r="L6" s="206"/>
      <c r="M6" s="62">
        <f>C6+E6</f>
        <v>7000</v>
      </c>
      <c r="N6" s="204"/>
      <c r="O6" s="209"/>
      <c r="P6" s="211"/>
    </row>
    <row r="7" spans="1:16">
      <c r="A7" s="191"/>
      <c r="B7" s="52" t="s">
        <v>881</v>
      </c>
      <c r="C7" s="64"/>
      <c r="D7" s="52"/>
      <c r="E7" s="64">
        <v>10000</v>
      </c>
      <c r="F7" s="52">
        <v>4433</v>
      </c>
      <c r="G7" s="52">
        <v>2008</v>
      </c>
      <c r="H7" s="63" t="s">
        <v>880</v>
      </c>
      <c r="I7" s="183"/>
      <c r="J7" s="183"/>
      <c r="K7" s="183"/>
      <c r="L7" s="193"/>
      <c r="M7" s="62">
        <f>C7+E7</f>
        <v>10000</v>
      </c>
      <c r="N7" s="195"/>
      <c r="O7" s="210"/>
      <c r="P7" s="207"/>
    </row>
    <row r="8" spans="1:16" ht="43.5">
      <c r="A8" s="190" t="s">
        <v>464</v>
      </c>
      <c r="B8" s="52" t="s">
        <v>879</v>
      </c>
      <c r="C8" s="64">
        <v>125000</v>
      </c>
      <c r="D8" s="69" t="s">
        <v>878</v>
      </c>
      <c r="E8" s="64">
        <v>2000</v>
      </c>
      <c r="F8" s="64">
        <v>1400</v>
      </c>
      <c r="G8" s="52">
        <v>2016</v>
      </c>
      <c r="H8" s="67" t="s">
        <v>877</v>
      </c>
      <c r="I8" s="182">
        <v>147727.69624423311</v>
      </c>
      <c r="J8" s="182">
        <v>149985.32830509054</v>
      </c>
      <c r="K8" s="182">
        <v>151412.98422589712</v>
      </c>
      <c r="L8" s="192">
        <v>153574.59987848389</v>
      </c>
      <c r="M8" s="62">
        <f>C8</f>
        <v>125000</v>
      </c>
      <c r="N8" s="194">
        <f>SUM(M8:M9)</f>
        <v>144000</v>
      </c>
      <c r="O8" s="208">
        <v>58510</v>
      </c>
      <c r="P8" s="194">
        <f>N8+O8</f>
        <v>202510</v>
      </c>
    </row>
    <row r="9" spans="1:16">
      <c r="A9" s="191"/>
      <c r="B9" s="52" t="s">
        <v>876</v>
      </c>
      <c r="C9" s="66">
        <v>19000</v>
      </c>
      <c r="D9" s="64" t="s">
        <v>850</v>
      </c>
      <c r="E9" s="64">
        <v>5000</v>
      </c>
      <c r="F9" s="52">
        <v>2640</v>
      </c>
      <c r="G9" s="52">
        <v>2013</v>
      </c>
      <c r="H9" s="63" t="s">
        <v>866</v>
      </c>
      <c r="I9" s="183"/>
      <c r="J9" s="183"/>
      <c r="K9" s="183"/>
      <c r="L9" s="193"/>
      <c r="M9" s="62">
        <f>C9</f>
        <v>19000</v>
      </c>
      <c r="N9" s="195"/>
      <c r="O9" s="210"/>
      <c r="P9" s="207"/>
    </row>
    <row r="10" spans="1:16" ht="43.5">
      <c r="A10" s="190" t="s">
        <v>463</v>
      </c>
      <c r="B10" s="52" t="s">
        <v>875</v>
      </c>
      <c r="C10" s="66">
        <v>29693</v>
      </c>
      <c r="D10" s="68" t="s">
        <v>874</v>
      </c>
      <c r="E10" s="64">
        <v>16000</v>
      </c>
      <c r="F10" s="64">
        <v>5600</v>
      </c>
      <c r="G10" s="52">
        <v>2004</v>
      </c>
      <c r="H10" s="67" t="s">
        <v>873</v>
      </c>
      <c r="I10" s="182">
        <v>16594.969879027663</v>
      </c>
      <c r="J10" s="182">
        <v>16788.126324156139</v>
      </c>
      <c r="K10" s="182">
        <v>16886.766060183742</v>
      </c>
      <c r="L10" s="192">
        <v>16681.751359655565</v>
      </c>
      <c r="M10" s="62">
        <f>C10+E10</f>
        <v>45693</v>
      </c>
      <c r="N10" s="194">
        <f>SUM(M10:M11)</f>
        <v>46693</v>
      </c>
      <c r="O10" s="208">
        <v>5040</v>
      </c>
      <c r="P10" s="194">
        <f>N10+O10</f>
        <v>51733</v>
      </c>
    </row>
    <row r="11" spans="1:16" ht="29">
      <c r="A11" s="191"/>
      <c r="B11" s="52" t="s">
        <v>872</v>
      </c>
      <c r="C11" s="64"/>
      <c r="D11" s="52"/>
      <c r="E11" s="64">
        <v>1000</v>
      </c>
      <c r="F11" s="52">
        <v>3540</v>
      </c>
      <c r="G11" s="52">
        <v>2008</v>
      </c>
      <c r="H11" s="63" t="s">
        <v>871</v>
      </c>
      <c r="I11" s="183"/>
      <c r="J11" s="183"/>
      <c r="K11" s="183"/>
      <c r="L11" s="193"/>
      <c r="M11" s="62">
        <f>C11+E11</f>
        <v>1000</v>
      </c>
      <c r="N11" s="195"/>
      <c r="O11" s="210"/>
      <c r="P11" s="207"/>
    </row>
    <row r="12" spans="1:16" ht="43.5">
      <c r="A12" s="190" t="s">
        <v>461</v>
      </c>
      <c r="B12" s="52" t="s">
        <v>870</v>
      </c>
      <c r="C12" s="66">
        <v>18500</v>
      </c>
      <c r="D12" s="64" t="s">
        <v>850</v>
      </c>
      <c r="E12" s="64">
        <v>10000</v>
      </c>
      <c r="F12" s="64">
        <v>5000</v>
      </c>
      <c r="G12" s="52">
        <v>2009</v>
      </c>
      <c r="H12" s="63" t="s">
        <v>869</v>
      </c>
      <c r="I12" s="182">
        <v>14742.856842749406</v>
      </c>
      <c r="J12" s="182">
        <v>14913.571385466219</v>
      </c>
      <c r="K12" s="182">
        <v>15000.522335541385</v>
      </c>
      <c r="L12" s="192">
        <v>14820.768590804733</v>
      </c>
      <c r="M12" s="62">
        <f>C12</f>
        <v>18500</v>
      </c>
      <c r="N12" s="194">
        <f>SUM(M12:M13)</f>
        <v>38500</v>
      </c>
      <c r="O12" s="208">
        <v>18500</v>
      </c>
      <c r="P12" s="194">
        <f>N12+O12</f>
        <v>57000</v>
      </c>
    </row>
    <row r="13" spans="1:16">
      <c r="A13" s="191"/>
      <c r="B13" s="52" t="s">
        <v>868</v>
      </c>
      <c r="C13" s="64">
        <v>20000</v>
      </c>
      <c r="D13" s="65" t="s">
        <v>867</v>
      </c>
      <c r="E13" s="64">
        <v>2400</v>
      </c>
      <c r="F13" s="52">
        <v>1700</v>
      </c>
      <c r="G13" s="52">
        <v>2012</v>
      </c>
      <c r="H13" s="63" t="s">
        <v>866</v>
      </c>
      <c r="I13" s="183"/>
      <c r="J13" s="183"/>
      <c r="K13" s="183"/>
      <c r="L13" s="193"/>
      <c r="M13" s="62">
        <f>C13</f>
        <v>20000</v>
      </c>
      <c r="N13" s="195"/>
      <c r="O13" s="210"/>
      <c r="P13" s="207"/>
    </row>
    <row r="17" spans="1:3" ht="15" thickBot="1"/>
    <row r="18" spans="1:3" ht="31.5" thickBot="1">
      <c r="A18" s="61" t="s">
        <v>865</v>
      </c>
      <c r="B18" s="60" t="s">
        <v>864</v>
      </c>
      <c r="C18" s="59" t="s">
        <v>863</v>
      </c>
    </row>
    <row r="19" spans="1:3" ht="15.5">
      <c r="A19" s="184" t="s">
        <v>862</v>
      </c>
      <c r="B19" s="186" t="s">
        <v>861</v>
      </c>
      <c r="C19" s="58"/>
    </row>
    <row r="20" spans="1:3" ht="78" thickBot="1">
      <c r="A20" s="185"/>
      <c r="B20" s="187"/>
      <c r="C20" s="56" t="s">
        <v>860</v>
      </c>
    </row>
    <row r="21" spans="1:3" ht="15.5">
      <c r="A21" s="184" t="s">
        <v>859</v>
      </c>
      <c r="B21" s="188" t="s">
        <v>858</v>
      </c>
      <c r="C21" s="57"/>
    </row>
    <row r="22" spans="1:3" ht="78" thickBot="1">
      <c r="A22" s="185"/>
      <c r="B22" s="189"/>
      <c r="C22" s="54" t="s">
        <v>857</v>
      </c>
    </row>
    <row r="23" spans="1:3" ht="124.5" thickBot="1">
      <c r="A23" s="55" t="s">
        <v>856</v>
      </c>
      <c r="B23" s="56" t="s">
        <v>855</v>
      </c>
      <c r="C23" s="56" t="s">
        <v>850</v>
      </c>
    </row>
    <row r="24" spans="1:3" ht="171" thickBot="1">
      <c r="A24" s="55" t="s">
        <v>854</v>
      </c>
      <c r="B24" s="54" t="s">
        <v>853</v>
      </c>
      <c r="C24" s="54" t="s">
        <v>850</v>
      </c>
    </row>
    <row r="25" spans="1:3" ht="202" thickBot="1">
      <c r="A25" s="55" t="s">
        <v>852</v>
      </c>
      <c r="B25" s="56" t="s">
        <v>851</v>
      </c>
      <c r="C25" s="56" t="s">
        <v>850</v>
      </c>
    </row>
    <row r="26" spans="1:3" ht="171" thickBot="1">
      <c r="A26" s="55" t="s">
        <v>849</v>
      </c>
      <c r="B26" s="54" t="s">
        <v>848</v>
      </c>
      <c r="C26" s="54" t="s">
        <v>847</v>
      </c>
    </row>
  </sheetData>
  <sheetProtection algorithmName="SHA-512" hashValue="sPmM21lUH1RiUZt8qfQ905UFLAt+ABp7N+eeH0KYkZ1SvQwxwofrvNgRTIDiSXWkMn8SSmg6y/sc5Cuhe2F1/g==" saltValue="LTHMp55x8K9TuoUlGU0e1A==" spinCount="100000" sheet="1" objects="1" scenarios="1"/>
  <mergeCells count="49">
    <mergeCell ref="P2:P3"/>
    <mergeCell ref="P5:P7"/>
    <mergeCell ref="P8:P9"/>
    <mergeCell ref="P10:P11"/>
    <mergeCell ref="O2:O3"/>
    <mergeCell ref="O5:O7"/>
    <mergeCell ref="O8:O9"/>
    <mergeCell ref="O12:O13"/>
    <mergeCell ref="O10:O11"/>
    <mergeCell ref="I8:I9"/>
    <mergeCell ref="J8:J9"/>
    <mergeCell ref="K8:K9"/>
    <mergeCell ref="L8:L9"/>
    <mergeCell ref="P12:P13"/>
    <mergeCell ref="N2:N3"/>
    <mergeCell ref="N5:N7"/>
    <mergeCell ref="I5:I7"/>
    <mergeCell ref="J5:J7"/>
    <mergeCell ref="K5:K7"/>
    <mergeCell ref="L5:L7"/>
    <mergeCell ref="M2:M3"/>
    <mergeCell ref="E2:E3"/>
    <mergeCell ref="F2:F3"/>
    <mergeCell ref="G2:G3"/>
    <mergeCell ref="H2:H3"/>
    <mergeCell ref="I2:L2"/>
    <mergeCell ref="A2:A3"/>
    <mergeCell ref="B2:B3"/>
    <mergeCell ref="C2:C3"/>
    <mergeCell ref="D2:D3"/>
    <mergeCell ref="A8:A9"/>
    <mergeCell ref="A5:A7"/>
    <mergeCell ref="N8:N9"/>
    <mergeCell ref="J12:J13"/>
    <mergeCell ref="K12:K13"/>
    <mergeCell ref="L12:L13"/>
    <mergeCell ref="N12:N13"/>
    <mergeCell ref="N10:N11"/>
    <mergeCell ref="A10:A11"/>
    <mergeCell ref="I10:I11"/>
    <mergeCell ref="J10:J11"/>
    <mergeCell ref="K10:K11"/>
    <mergeCell ref="L10:L11"/>
    <mergeCell ref="I12:I13"/>
    <mergeCell ref="A19:A20"/>
    <mergeCell ref="B19:B20"/>
    <mergeCell ref="A21:A22"/>
    <mergeCell ref="B21:B22"/>
    <mergeCell ref="A12:A13"/>
  </mergeCell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EB47D-BBE5-4346-8831-68805F6DE9E0}">
  <dimension ref="A1:AC94"/>
  <sheetViews>
    <sheetView zoomScale="55" zoomScaleNormal="55" workbookViewId="0">
      <selection activeCell="AC5" sqref="AC5:AC47"/>
    </sheetView>
  </sheetViews>
  <sheetFormatPr defaultColWidth="8.90625" defaultRowHeight="14.5"/>
  <cols>
    <col min="1" max="1" width="8.90625" style="44"/>
    <col min="2" max="2" width="26.453125" style="44" customWidth="1"/>
    <col min="3" max="3" width="22.90625" style="44" customWidth="1"/>
    <col min="4" max="5" width="11.08984375" style="44" customWidth="1"/>
    <col min="6" max="25" width="8.90625" style="44"/>
    <col min="26" max="26" width="8.36328125" style="44" customWidth="1"/>
    <col min="27" max="27" width="16.81640625" style="44" customWidth="1"/>
    <col min="28" max="28" width="17.1796875" style="44" customWidth="1"/>
    <col min="29" max="29" width="17.6328125" style="44" customWidth="1"/>
    <col min="30" max="16384" width="8.90625" style="44"/>
  </cols>
  <sheetData>
    <row r="1" spans="1:29" ht="27" customHeight="1">
      <c r="A1" s="48" t="s">
        <v>467</v>
      </c>
    </row>
    <row r="2" spans="1:29" ht="29">
      <c r="A2" s="47" t="s">
        <v>459</v>
      </c>
      <c r="B2" s="47" t="s">
        <v>362</v>
      </c>
      <c r="C2" s="47" t="s">
        <v>466</v>
      </c>
      <c r="Z2" s="53" t="s">
        <v>784</v>
      </c>
      <c r="AA2" s="49" t="s">
        <v>783</v>
      </c>
      <c r="AB2" s="49" t="s">
        <v>362</v>
      </c>
      <c r="AC2" s="49" t="s">
        <v>458</v>
      </c>
    </row>
    <row r="3" spans="1:29">
      <c r="A3" s="45" t="s">
        <v>427</v>
      </c>
      <c r="B3" s="46" t="s">
        <v>457</v>
      </c>
      <c r="C3" s="45" t="s">
        <v>464</v>
      </c>
      <c r="Z3" s="81">
        <v>1</v>
      </c>
      <c r="AA3" s="126" t="s">
        <v>221</v>
      </c>
      <c r="AB3" s="50" t="s">
        <v>345</v>
      </c>
      <c r="AC3" s="52" t="str">
        <f t="shared" ref="AC3:AC47" si="0">VLOOKUP(AB3,$B$3:$C$44,2,FALSE)</f>
        <v>Latgales</v>
      </c>
    </row>
    <row r="4" spans="1:29">
      <c r="A4" s="45" t="s">
        <v>427</v>
      </c>
      <c r="B4" s="46" t="s">
        <v>325</v>
      </c>
      <c r="C4" s="45" t="s">
        <v>464</v>
      </c>
      <c r="Z4" s="81">
        <v>2</v>
      </c>
      <c r="AA4" s="126" t="s">
        <v>357</v>
      </c>
      <c r="AB4" s="50" t="s">
        <v>292</v>
      </c>
      <c r="AC4" s="52" t="str">
        <f t="shared" si="0"/>
        <v>Vidzemes</v>
      </c>
    </row>
    <row r="5" spans="1:29">
      <c r="A5" s="45" t="s">
        <v>427</v>
      </c>
      <c r="B5" s="46" t="s">
        <v>456</v>
      </c>
      <c r="C5" s="45" t="s">
        <v>463</v>
      </c>
      <c r="Z5" s="81">
        <v>3</v>
      </c>
      <c r="AA5" s="126" t="s">
        <v>222</v>
      </c>
      <c r="AB5" s="50" t="s">
        <v>268</v>
      </c>
      <c r="AC5" s="52" t="str">
        <f t="shared" si="0"/>
        <v>Viduslatvijas</v>
      </c>
    </row>
    <row r="6" spans="1:29">
      <c r="A6" s="45" t="s">
        <v>427</v>
      </c>
      <c r="B6" s="46" t="s">
        <v>345</v>
      </c>
      <c r="C6" s="45" t="s">
        <v>462</v>
      </c>
      <c r="Z6" s="81">
        <v>4</v>
      </c>
      <c r="AA6" s="126" t="s">
        <v>248</v>
      </c>
      <c r="AB6" s="50" t="s">
        <v>279</v>
      </c>
      <c r="AC6" s="52" t="str">
        <f t="shared" si="0"/>
        <v>Ziemeļkurzemes</v>
      </c>
    </row>
    <row r="7" spans="1:29">
      <c r="A7" s="45" t="s">
        <v>427</v>
      </c>
      <c r="B7" s="46" t="s">
        <v>455</v>
      </c>
      <c r="C7" s="45" t="s">
        <v>464</v>
      </c>
      <c r="Z7" s="81">
        <v>5</v>
      </c>
      <c r="AA7" s="126" t="s">
        <v>251</v>
      </c>
      <c r="AB7" s="50" t="s">
        <v>297</v>
      </c>
      <c r="AC7" s="52" t="str">
        <f t="shared" si="0"/>
        <v>Viduslatvijas</v>
      </c>
    </row>
    <row r="8" spans="1:29">
      <c r="A8" s="45" t="s">
        <v>427</v>
      </c>
      <c r="B8" s="46" t="s">
        <v>454</v>
      </c>
      <c r="C8" s="45" t="s">
        <v>463</v>
      </c>
      <c r="Z8" s="81">
        <v>6</v>
      </c>
      <c r="AA8" s="126" t="s">
        <v>231</v>
      </c>
      <c r="AB8" s="50" t="s">
        <v>297</v>
      </c>
      <c r="AC8" s="52" t="str">
        <f t="shared" si="0"/>
        <v>Viduslatvijas</v>
      </c>
    </row>
    <row r="9" spans="1:29">
      <c r="A9" s="45" t="s">
        <v>427</v>
      </c>
      <c r="B9" s="46" t="s">
        <v>268</v>
      </c>
      <c r="C9" s="45" t="s">
        <v>464</v>
      </c>
      <c r="Z9" s="81">
        <v>7</v>
      </c>
      <c r="AA9" s="126" t="s">
        <v>225</v>
      </c>
      <c r="AB9" s="50" t="s">
        <v>451</v>
      </c>
      <c r="AC9" s="52" t="str">
        <f t="shared" si="0"/>
        <v>Dienvidkurzemes</v>
      </c>
    </row>
    <row r="10" spans="1:29">
      <c r="A10" s="45" t="s">
        <v>427</v>
      </c>
      <c r="B10" s="46" t="s">
        <v>453</v>
      </c>
      <c r="C10" s="45" t="s">
        <v>463</v>
      </c>
      <c r="Z10" s="81">
        <v>8</v>
      </c>
      <c r="AA10" s="78" t="s">
        <v>683</v>
      </c>
      <c r="AB10" s="51" t="s">
        <v>262</v>
      </c>
      <c r="AC10" s="52" t="str">
        <f t="shared" si="0"/>
        <v>Vidzemes</v>
      </c>
    </row>
    <row r="11" spans="1:29">
      <c r="A11" s="45" t="s">
        <v>427</v>
      </c>
      <c r="B11" s="46" t="s">
        <v>452</v>
      </c>
      <c r="C11" s="45" t="s">
        <v>462</v>
      </c>
      <c r="Z11" s="81">
        <v>9</v>
      </c>
      <c r="AA11" s="78" t="s">
        <v>680</v>
      </c>
      <c r="AB11" s="51" t="s">
        <v>262</v>
      </c>
      <c r="AC11" s="52" t="str">
        <f t="shared" si="0"/>
        <v>Vidzemes</v>
      </c>
    </row>
    <row r="12" spans="1:29">
      <c r="A12" s="45" t="s">
        <v>427</v>
      </c>
      <c r="B12" s="46" t="s">
        <v>451</v>
      </c>
      <c r="C12" s="45" t="s">
        <v>465</v>
      </c>
      <c r="Z12" s="81">
        <v>10</v>
      </c>
      <c r="AA12" s="126" t="s">
        <v>234</v>
      </c>
      <c r="AB12" s="50" t="s">
        <v>306</v>
      </c>
      <c r="AC12" s="52" t="str">
        <f t="shared" si="0"/>
        <v>Latgales</v>
      </c>
    </row>
    <row r="13" spans="1:29">
      <c r="A13" s="45" t="s">
        <v>427</v>
      </c>
      <c r="B13" s="46" t="s">
        <v>297</v>
      </c>
      <c r="C13" s="45" t="s">
        <v>464</v>
      </c>
      <c r="Z13" s="81">
        <v>11</v>
      </c>
      <c r="AA13" s="125" t="s">
        <v>246</v>
      </c>
      <c r="AB13" s="50" t="s">
        <v>283</v>
      </c>
      <c r="AC13" s="52" t="str">
        <f t="shared" si="0"/>
        <v>Viduslatvijas</v>
      </c>
    </row>
    <row r="14" spans="1:29">
      <c r="A14" s="45" t="s">
        <v>427</v>
      </c>
      <c r="B14" s="46" t="s">
        <v>292</v>
      </c>
      <c r="C14" s="45" t="s">
        <v>463</v>
      </c>
      <c r="D14" s="43"/>
      <c r="Z14" s="81">
        <v>12</v>
      </c>
      <c r="AA14" s="126" t="s">
        <v>237</v>
      </c>
      <c r="AB14" s="50" t="s">
        <v>262</v>
      </c>
      <c r="AC14" s="52" t="str">
        <f t="shared" si="0"/>
        <v>Vidzemes</v>
      </c>
    </row>
    <row r="15" spans="1:29">
      <c r="A15" s="45" t="s">
        <v>427</v>
      </c>
      <c r="B15" s="46" t="s">
        <v>265</v>
      </c>
      <c r="C15" s="45" t="s">
        <v>464</v>
      </c>
      <c r="Z15" s="81">
        <v>13</v>
      </c>
      <c r="AA15" s="78" t="s">
        <v>656</v>
      </c>
      <c r="AB15" s="51" t="s">
        <v>265</v>
      </c>
      <c r="AC15" s="52" t="str">
        <f t="shared" si="0"/>
        <v>Viduslatvijas</v>
      </c>
    </row>
    <row r="16" spans="1:29">
      <c r="A16" s="45" t="s">
        <v>427</v>
      </c>
      <c r="B16" s="46" t="s">
        <v>449</v>
      </c>
      <c r="C16" s="45" t="s">
        <v>462</v>
      </c>
      <c r="Z16" s="81">
        <v>14</v>
      </c>
      <c r="AA16" s="78" t="s">
        <v>1083</v>
      </c>
      <c r="AB16" s="51" t="s">
        <v>265</v>
      </c>
      <c r="AC16" s="52" t="str">
        <f t="shared" si="0"/>
        <v>Viduslatvijas</v>
      </c>
    </row>
    <row r="17" spans="1:29">
      <c r="A17" s="45" t="s">
        <v>427</v>
      </c>
      <c r="B17" s="46" t="s">
        <v>448</v>
      </c>
      <c r="C17" s="45" t="s">
        <v>461</v>
      </c>
      <c r="Z17" s="81">
        <v>15</v>
      </c>
      <c r="AA17" s="78" t="s">
        <v>764</v>
      </c>
      <c r="AB17" s="51" t="s">
        <v>287</v>
      </c>
      <c r="AC17" s="52" t="str">
        <f t="shared" si="0"/>
        <v>Dienvidkurzemes</v>
      </c>
    </row>
    <row r="18" spans="1:29">
      <c r="A18" s="45" t="s">
        <v>427</v>
      </c>
      <c r="B18" s="46" t="s">
        <v>306</v>
      </c>
      <c r="C18" s="45" t="s">
        <v>462</v>
      </c>
      <c r="Z18" s="81">
        <v>16</v>
      </c>
      <c r="AA18" s="126" t="s">
        <v>238</v>
      </c>
      <c r="AB18" s="50" t="s">
        <v>262</v>
      </c>
      <c r="AC18" s="52" t="str">
        <f t="shared" si="0"/>
        <v>Vidzemes</v>
      </c>
    </row>
    <row r="19" spans="1:29">
      <c r="A19" s="45" t="s">
        <v>427</v>
      </c>
      <c r="B19" s="46" t="s">
        <v>447</v>
      </c>
      <c r="C19" s="45" t="s">
        <v>461</v>
      </c>
      <c r="Z19" s="81">
        <v>17</v>
      </c>
      <c r="AA19" s="126" t="s">
        <v>250</v>
      </c>
      <c r="AB19" s="50" t="s">
        <v>268</v>
      </c>
      <c r="AC19" s="52" t="str">
        <f t="shared" si="0"/>
        <v>Viduslatvijas</v>
      </c>
    </row>
    <row r="20" spans="1:29">
      <c r="A20" s="45" t="s">
        <v>427</v>
      </c>
      <c r="B20" s="46" t="s">
        <v>446</v>
      </c>
      <c r="C20" s="45" t="s">
        <v>464</v>
      </c>
      <c r="Z20" s="81">
        <v>18</v>
      </c>
      <c r="AA20" s="126" t="s">
        <v>245</v>
      </c>
      <c r="AB20" s="50" t="s">
        <v>283</v>
      </c>
      <c r="AC20" s="52" t="str">
        <f t="shared" si="0"/>
        <v>Viduslatvijas</v>
      </c>
    </row>
    <row r="21" spans="1:29">
      <c r="A21" s="45" t="s">
        <v>427</v>
      </c>
      <c r="B21" s="46" t="s">
        <v>439</v>
      </c>
      <c r="C21" s="45" t="s">
        <v>465</v>
      </c>
      <c r="Z21" s="81">
        <v>19</v>
      </c>
      <c r="AA21" s="126" t="s">
        <v>224</v>
      </c>
      <c r="AB21" s="50" t="s">
        <v>451</v>
      </c>
      <c r="AC21" s="52" t="str">
        <f t="shared" si="0"/>
        <v>Dienvidkurzemes</v>
      </c>
    </row>
    <row r="22" spans="1:29">
      <c r="A22" s="45" t="s">
        <v>427</v>
      </c>
      <c r="B22" s="46" t="s">
        <v>258</v>
      </c>
      <c r="C22" s="45" t="s">
        <v>463</v>
      </c>
      <c r="Z22" s="81">
        <v>20</v>
      </c>
      <c r="AA22" s="126" t="s">
        <v>235</v>
      </c>
      <c r="AB22" s="50" t="s">
        <v>258</v>
      </c>
      <c r="AC22" s="52" t="str">
        <f t="shared" si="0"/>
        <v>Vidzemes</v>
      </c>
    </row>
    <row r="23" spans="1:29">
      <c r="A23" s="45" t="s">
        <v>427</v>
      </c>
      <c r="B23" s="46" t="s">
        <v>341</v>
      </c>
      <c r="C23" s="45" t="s">
        <v>462</v>
      </c>
      <c r="Z23" s="81">
        <v>21</v>
      </c>
      <c r="AA23" s="126" t="s">
        <v>236</v>
      </c>
      <c r="AB23" s="50" t="s">
        <v>341</v>
      </c>
      <c r="AC23" s="52" t="str">
        <f t="shared" si="0"/>
        <v>Latgales</v>
      </c>
    </row>
    <row r="24" spans="1:29">
      <c r="A24" s="45" t="s">
        <v>427</v>
      </c>
      <c r="B24" s="46" t="s">
        <v>445</v>
      </c>
      <c r="C24" s="45" t="s">
        <v>462</v>
      </c>
      <c r="Z24" s="81">
        <v>22</v>
      </c>
      <c r="AA24" s="126" t="s">
        <v>243</v>
      </c>
      <c r="AB24" s="50" t="s">
        <v>320</v>
      </c>
      <c r="AC24" s="52" t="str">
        <f t="shared" si="0"/>
        <v>Viduslatvijas</v>
      </c>
    </row>
    <row r="25" spans="1:29">
      <c r="A25" s="45" t="s">
        <v>427</v>
      </c>
      <c r="B25" s="46" t="s">
        <v>262</v>
      </c>
      <c r="C25" s="45" t="s">
        <v>463</v>
      </c>
      <c r="Z25" s="81">
        <v>23</v>
      </c>
      <c r="AA25" s="126" t="s">
        <v>252</v>
      </c>
      <c r="AB25" s="50" t="s">
        <v>297</v>
      </c>
      <c r="AC25" s="52" t="str">
        <f t="shared" si="0"/>
        <v>Viduslatvijas</v>
      </c>
    </row>
    <row r="26" spans="1:29">
      <c r="A26" s="45" t="s">
        <v>427</v>
      </c>
      <c r="B26" s="46" t="s">
        <v>309</v>
      </c>
      <c r="C26" s="45" t="s">
        <v>464</v>
      </c>
      <c r="Z26" s="81">
        <v>24</v>
      </c>
      <c r="AA26" s="125" t="s">
        <v>240</v>
      </c>
      <c r="AB26" s="50" t="s">
        <v>328</v>
      </c>
      <c r="AC26" s="52" t="str">
        <f t="shared" si="0"/>
        <v>Viduslatvijas</v>
      </c>
    </row>
    <row r="27" spans="1:29">
      <c r="A27" s="45" t="s">
        <v>427</v>
      </c>
      <c r="B27" s="46" t="s">
        <v>328</v>
      </c>
      <c r="C27" s="45" t="s">
        <v>464</v>
      </c>
      <c r="Z27" s="81">
        <v>25</v>
      </c>
      <c r="AA27" s="126" t="s">
        <v>223</v>
      </c>
      <c r="AB27" s="50" t="s">
        <v>268</v>
      </c>
      <c r="AC27" s="52" t="str">
        <f t="shared" si="0"/>
        <v>Viduslatvijas</v>
      </c>
    </row>
    <row r="28" spans="1:29">
      <c r="A28" s="45" t="s">
        <v>427</v>
      </c>
      <c r="B28" s="46" t="s">
        <v>443</v>
      </c>
      <c r="C28" s="45" t="s">
        <v>464</v>
      </c>
      <c r="Z28" s="81">
        <v>26</v>
      </c>
      <c r="AA28" s="78" t="s">
        <v>765</v>
      </c>
      <c r="AB28" s="51" t="s">
        <v>258</v>
      </c>
      <c r="AC28" s="52" t="str">
        <f t="shared" si="0"/>
        <v>Vidzemes</v>
      </c>
    </row>
    <row r="29" spans="1:29">
      <c r="A29" s="45" t="s">
        <v>427</v>
      </c>
      <c r="B29" s="46" t="s">
        <v>442</v>
      </c>
      <c r="C29" s="45" t="s">
        <v>462</v>
      </c>
      <c r="Z29" s="81">
        <v>27</v>
      </c>
      <c r="AA29" s="78" t="s">
        <v>1104</v>
      </c>
      <c r="AB29" s="51" t="s">
        <v>265</v>
      </c>
      <c r="AC29" s="52" t="str">
        <f t="shared" si="0"/>
        <v>Viduslatvijas</v>
      </c>
    </row>
    <row r="30" spans="1:29">
      <c r="A30" s="45" t="s">
        <v>427</v>
      </c>
      <c r="B30" s="46" t="s">
        <v>441</v>
      </c>
      <c r="C30" s="45" t="s">
        <v>462</v>
      </c>
      <c r="Z30" s="81">
        <v>28</v>
      </c>
      <c r="AA30" s="126" t="s">
        <v>230</v>
      </c>
      <c r="AB30" s="50" t="s">
        <v>297</v>
      </c>
      <c r="AC30" s="52" t="str">
        <f t="shared" si="0"/>
        <v>Viduslatvijas</v>
      </c>
    </row>
    <row r="31" spans="1:29">
      <c r="A31" s="45" t="s">
        <v>427</v>
      </c>
      <c r="B31" s="46" t="s">
        <v>275</v>
      </c>
      <c r="C31" s="45" t="s">
        <v>462</v>
      </c>
      <c r="Z31" s="81">
        <v>29</v>
      </c>
      <c r="AA31" s="78" t="s">
        <v>777</v>
      </c>
      <c r="AB31" s="51" t="s">
        <v>265</v>
      </c>
      <c r="AC31" s="52" t="str">
        <f t="shared" si="0"/>
        <v>Viduslatvijas</v>
      </c>
    </row>
    <row r="32" spans="1:29">
      <c r="A32" s="45" t="s">
        <v>427</v>
      </c>
      <c r="B32" s="46" t="s">
        <v>300</v>
      </c>
      <c r="C32" s="45" t="s">
        <v>464</v>
      </c>
      <c r="Z32" s="81">
        <v>30</v>
      </c>
      <c r="AA32" s="126" t="s">
        <v>226</v>
      </c>
      <c r="AB32" s="50" t="s">
        <v>451</v>
      </c>
      <c r="AC32" s="52" t="str">
        <f t="shared" si="0"/>
        <v>Dienvidkurzemes</v>
      </c>
    </row>
    <row r="33" spans="1:29">
      <c r="A33" s="45" t="s">
        <v>427</v>
      </c>
      <c r="B33" s="46" t="s">
        <v>320</v>
      </c>
      <c r="C33" s="45" t="s">
        <v>464</v>
      </c>
      <c r="Z33" s="81">
        <v>31</v>
      </c>
      <c r="AA33" s="126" t="s">
        <v>244</v>
      </c>
      <c r="AB33" s="50" t="s">
        <v>287</v>
      </c>
      <c r="AC33" s="52" t="str">
        <f t="shared" si="0"/>
        <v>Dienvidkurzemes</v>
      </c>
    </row>
    <row r="34" spans="1:29">
      <c r="A34" s="45" t="s">
        <v>427</v>
      </c>
      <c r="B34" s="46" t="s">
        <v>287</v>
      </c>
      <c r="C34" s="45" t="s">
        <v>465</v>
      </c>
      <c r="Z34" s="81">
        <v>32</v>
      </c>
      <c r="AA34" s="126" t="s">
        <v>227</v>
      </c>
      <c r="AB34" s="50" t="s">
        <v>451</v>
      </c>
      <c r="AC34" s="52" t="str">
        <f t="shared" si="0"/>
        <v>Dienvidkurzemes</v>
      </c>
    </row>
    <row r="35" spans="1:29">
      <c r="A35" s="45" t="s">
        <v>427</v>
      </c>
      <c r="B35" s="46" t="s">
        <v>438</v>
      </c>
      <c r="C35" s="45" t="s">
        <v>463</v>
      </c>
      <c r="Z35" s="81">
        <v>33</v>
      </c>
      <c r="AA35" s="126" t="s">
        <v>220</v>
      </c>
      <c r="AB35" s="50" t="s">
        <v>325</v>
      </c>
      <c r="AC35" s="52" t="str">
        <f t="shared" si="0"/>
        <v>Viduslatvijas</v>
      </c>
    </row>
    <row r="36" spans="1:29">
      <c r="A36" s="45" t="s">
        <v>427</v>
      </c>
      <c r="B36" s="46" t="s">
        <v>283</v>
      </c>
      <c r="C36" s="45" t="s">
        <v>464</v>
      </c>
      <c r="Z36" s="81">
        <v>34</v>
      </c>
      <c r="AA36" s="126" t="s">
        <v>232</v>
      </c>
      <c r="AB36" s="50" t="s">
        <v>265</v>
      </c>
      <c r="AC36" s="52" t="str">
        <f t="shared" si="0"/>
        <v>Viduslatvijas</v>
      </c>
    </row>
    <row r="37" spans="1:29">
      <c r="A37" s="45" t="s">
        <v>427</v>
      </c>
      <c r="B37" s="46" t="s">
        <v>436</v>
      </c>
      <c r="C37" s="45" t="s">
        <v>463</v>
      </c>
      <c r="Z37" s="81">
        <v>35</v>
      </c>
      <c r="AA37" s="125" t="s">
        <v>247</v>
      </c>
      <c r="AB37" s="50" t="s">
        <v>283</v>
      </c>
      <c r="AC37" s="52" t="str">
        <f t="shared" si="0"/>
        <v>Viduslatvijas</v>
      </c>
    </row>
    <row r="38" spans="1:29">
      <c r="A38" s="45" t="s">
        <v>427</v>
      </c>
      <c r="B38" s="46" t="s">
        <v>434</v>
      </c>
      <c r="C38" s="45" t="s">
        <v>461</v>
      </c>
      <c r="Z38" s="81">
        <v>36</v>
      </c>
      <c r="AA38" s="126" t="s">
        <v>242</v>
      </c>
      <c r="AB38" s="50" t="s">
        <v>275</v>
      </c>
      <c r="AC38" s="52" t="str">
        <f t="shared" si="0"/>
        <v>Latgales</v>
      </c>
    </row>
    <row r="39" spans="1:29">
      <c r="A39" s="45" t="s">
        <v>427</v>
      </c>
      <c r="B39" s="46" t="s">
        <v>279</v>
      </c>
      <c r="C39" s="45" t="s">
        <v>461</v>
      </c>
      <c r="Z39" s="81">
        <v>37</v>
      </c>
      <c r="AA39" s="126" t="s">
        <v>358</v>
      </c>
      <c r="AB39" s="50" t="s">
        <v>300</v>
      </c>
      <c r="AC39" s="52" t="str">
        <f t="shared" si="0"/>
        <v>Viduslatvijas</v>
      </c>
    </row>
    <row r="40" spans="1:29">
      <c r="A40" s="45" t="s">
        <v>427</v>
      </c>
      <c r="B40" s="46" t="s">
        <v>432</v>
      </c>
      <c r="C40" s="45" t="s">
        <v>463</v>
      </c>
      <c r="Z40" s="81">
        <v>38</v>
      </c>
      <c r="AA40" s="126" t="s">
        <v>219</v>
      </c>
      <c r="AB40" s="50" t="s">
        <v>325</v>
      </c>
      <c r="AC40" s="52" t="str">
        <f t="shared" si="0"/>
        <v>Viduslatvijas</v>
      </c>
    </row>
    <row r="41" spans="1:29">
      <c r="A41" s="45" t="s">
        <v>427</v>
      </c>
      <c r="B41" s="46" t="s">
        <v>255</v>
      </c>
      <c r="C41" s="45" t="s">
        <v>463</v>
      </c>
      <c r="Z41" s="81">
        <v>39</v>
      </c>
      <c r="AA41" s="126" t="s">
        <v>241</v>
      </c>
      <c r="AB41" s="50" t="s">
        <v>275</v>
      </c>
      <c r="AC41" s="52" t="str">
        <f t="shared" si="0"/>
        <v>Latgales</v>
      </c>
    </row>
    <row r="42" spans="1:29">
      <c r="A42" s="45" t="s">
        <v>427</v>
      </c>
      <c r="B42" s="46" t="s">
        <v>430</v>
      </c>
      <c r="C42" s="45" t="s">
        <v>462</v>
      </c>
      <c r="Z42" s="81">
        <v>40</v>
      </c>
      <c r="AA42" s="126" t="s">
        <v>239</v>
      </c>
      <c r="AB42" s="50" t="s">
        <v>309</v>
      </c>
      <c r="AC42" s="52" t="str">
        <f t="shared" si="0"/>
        <v>Viduslatvijas</v>
      </c>
    </row>
    <row r="43" spans="1:29">
      <c r="A43" s="45" t="s">
        <v>427</v>
      </c>
      <c r="B43" s="46" t="s">
        <v>428</v>
      </c>
      <c r="C43" s="45" t="s">
        <v>461</v>
      </c>
      <c r="Z43" s="81">
        <v>41</v>
      </c>
      <c r="AA43" s="126" t="s">
        <v>218</v>
      </c>
      <c r="AB43" s="50" t="s">
        <v>325</v>
      </c>
      <c r="AC43" s="52" t="str">
        <f t="shared" si="0"/>
        <v>Viduslatvijas</v>
      </c>
    </row>
    <row r="44" spans="1:29">
      <c r="A44" s="45" t="s">
        <v>427</v>
      </c>
      <c r="B44" s="46" t="s">
        <v>426</v>
      </c>
      <c r="C44" s="45" t="s">
        <v>461</v>
      </c>
      <c r="Z44" s="81">
        <v>42</v>
      </c>
      <c r="AA44" s="126" t="s">
        <v>229</v>
      </c>
      <c r="AB44" s="50" t="s">
        <v>297</v>
      </c>
      <c r="AC44" s="52" t="str">
        <f t="shared" si="0"/>
        <v>Viduslatvijas</v>
      </c>
    </row>
    <row r="45" spans="1:29">
      <c r="Z45" s="81">
        <v>43</v>
      </c>
      <c r="AA45" s="126" t="s">
        <v>233</v>
      </c>
      <c r="AB45" s="50" t="s">
        <v>265</v>
      </c>
      <c r="AC45" s="52" t="str">
        <f t="shared" si="0"/>
        <v>Viduslatvijas</v>
      </c>
    </row>
    <row r="46" spans="1:29" ht="14.4" customHeight="1">
      <c r="Z46" s="81">
        <v>44</v>
      </c>
      <c r="AA46" s="126" t="s">
        <v>249</v>
      </c>
      <c r="AB46" s="50" t="s">
        <v>255</v>
      </c>
      <c r="AC46" s="52" t="str">
        <f t="shared" si="0"/>
        <v>Vidzemes</v>
      </c>
    </row>
    <row r="47" spans="1:29">
      <c r="Z47" s="81">
        <v>45</v>
      </c>
      <c r="AA47" s="126" t="s">
        <v>228</v>
      </c>
      <c r="AB47" s="50" t="s">
        <v>297</v>
      </c>
      <c r="AC47" s="52" t="str">
        <f t="shared" si="0"/>
        <v>Viduslatvijas</v>
      </c>
    </row>
    <row r="49" spans="1:4" ht="26">
      <c r="A49" s="48" t="s">
        <v>460</v>
      </c>
    </row>
    <row r="50" spans="1:4">
      <c r="A50" s="47" t="s">
        <v>459</v>
      </c>
      <c r="B50" s="47" t="s">
        <v>362</v>
      </c>
      <c r="C50" s="47" t="s">
        <v>458</v>
      </c>
    </row>
    <row r="51" spans="1:4">
      <c r="A51" s="45" t="s">
        <v>427</v>
      </c>
      <c r="B51" s="46" t="s">
        <v>457</v>
      </c>
      <c r="C51" s="45" t="s">
        <v>437</v>
      </c>
    </row>
    <row r="52" spans="1:4">
      <c r="A52" s="45" t="s">
        <v>427</v>
      </c>
      <c r="B52" s="46" t="s">
        <v>325</v>
      </c>
      <c r="C52" s="45" t="s">
        <v>444</v>
      </c>
    </row>
    <row r="53" spans="1:4">
      <c r="A53" s="45" t="s">
        <v>427</v>
      </c>
      <c r="B53" s="46" t="s">
        <v>456</v>
      </c>
      <c r="C53" s="45" t="s">
        <v>435</v>
      </c>
    </row>
    <row r="54" spans="1:4">
      <c r="A54" s="45" t="s">
        <v>427</v>
      </c>
      <c r="B54" s="46" t="s">
        <v>345</v>
      </c>
      <c r="C54" s="45" t="s">
        <v>429</v>
      </c>
    </row>
    <row r="55" spans="1:4">
      <c r="A55" s="45" t="s">
        <v>427</v>
      </c>
      <c r="B55" s="46" t="s">
        <v>455</v>
      </c>
      <c r="C55" s="45" t="s">
        <v>437</v>
      </c>
    </row>
    <row r="56" spans="1:4">
      <c r="A56" s="45" t="s">
        <v>427</v>
      </c>
      <c r="B56" s="46" t="s">
        <v>454</v>
      </c>
      <c r="C56" s="45" t="s">
        <v>435</v>
      </c>
    </row>
    <row r="57" spans="1:4">
      <c r="A57" s="45" t="s">
        <v>427</v>
      </c>
      <c r="B57" s="46" t="s">
        <v>268</v>
      </c>
      <c r="C57" s="45" t="s">
        <v>450</v>
      </c>
    </row>
    <row r="58" spans="1:4">
      <c r="A58" s="45" t="s">
        <v>427</v>
      </c>
      <c r="B58" s="46" t="s">
        <v>453</v>
      </c>
      <c r="C58" s="45" t="s">
        <v>431</v>
      </c>
    </row>
    <row r="59" spans="1:4">
      <c r="A59" s="45" t="s">
        <v>427</v>
      </c>
      <c r="B59" s="46" t="s">
        <v>452</v>
      </c>
      <c r="C59" s="45" t="s">
        <v>429</v>
      </c>
    </row>
    <row r="60" spans="1:4">
      <c r="A60" s="45" t="s">
        <v>427</v>
      </c>
      <c r="B60" s="46" t="s">
        <v>451</v>
      </c>
      <c r="C60" s="45" t="s">
        <v>439</v>
      </c>
    </row>
    <row r="61" spans="1:4">
      <c r="A61" s="45" t="s">
        <v>427</v>
      </c>
      <c r="B61" s="46" t="s">
        <v>297</v>
      </c>
      <c r="C61" s="45" t="s">
        <v>450</v>
      </c>
    </row>
    <row r="62" spans="1:4">
      <c r="A62" s="45" t="s">
        <v>427</v>
      </c>
      <c r="B62" s="46" t="s">
        <v>292</v>
      </c>
      <c r="C62" s="45" t="s">
        <v>435</v>
      </c>
      <c r="D62" s="43"/>
    </row>
    <row r="63" spans="1:4">
      <c r="A63" s="45" t="s">
        <v>427</v>
      </c>
      <c r="B63" s="46" t="s">
        <v>265</v>
      </c>
      <c r="C63" s="45" t="s">
        <v>450</v>
      </c>
    </row>
    <row r="64" spans="1:4">
      <c r="A64" s="45" t="s">
        <v>427</v>
      </c>
      <c r="B64" s="46" t="s">
        <v>449</v>
      </c>
      <c r="C64" s="45" t="s">
        <v>444</v>
      </c>
    </row>
    <row r="65" spans="1:3">
      <c r="A65" s="45" t="s">
        <v>427</v>
      </c>
      <c r="B65" s="46" t="s">
        <v>448</v>
      </c>
      <c r="C65" s="45" t="s">
        <v>433</v>
      </c>
    </row>
    <row r="66" spans="1:3">
      <c r="A66" s="45" t="s">
        <v>427</v>
      </c>
      <c r="B66" s="46" t="s">
        <v>306</v>
      </c>
      <c r="C66" s="45" t="s">
        <v>429</v>
      </c>
    </row>
    <row r="67" spans="1:3">
      <c r="A67" s="45" t="s">
        <v>427</v>
      </c>
      <c r="B67" s="46" t="s">
        <v>447</v>
      </c>
      <c r="C67" s="45" t="s">
        <v>425</v>
      </c>
    </row>
    <row r="68" spans="1:3">
      <c r="A68" s="45" t="s">
        <v>427</v>
      </c>
      <c r="B68" s="46" t="s">
        <v>446</v>
      </c>
      <c r="C68" s="45" t="s">
        <v>437</v>
      </c>
    </row>
    <row r="69" spans="1:3">
      <c r="A69" s="45" t="s">
        <v>427</v>
      </c>
      <c r="B69" s="46" t="s">
        <v>439</v>
      </c>
      <c r="C69" s="45" t="s">
        <v>439</v>
      </c>
    </row>
    <row r="70" spans="1:3">
      <c r="A70" s="45" t="s">
        <v>427</v>
      </c>
      <c r="B70" s="46" t="s">
        <v>258</v>
      </c>
      <c r="C70" s="45" t="s">
        <v>431</v>
      </c>
    </row>
    <row r="71" spans="1:3">
      <c r="A71" s="45" t="s">
        <v>427</v>
      </c>
      <c r="B71" s="46" t="s">
        <v>341</v>
      </c>
      <c r="C71" s="45" t="s">
        <v>429</v>
      </c>
    </row>
    <row r="72" spans="1:3">
      <c r="A72" s="45" t="s">
        <v>427</v>
      </c>
      <c r="B72" s="46" t="s">
        <v>445</v>
      </c>
      <c r="C72" s="45" t="s">
        <v>440</v>
      </c>
    </row>
    <row r="73" spans="1:3">
      <c r="A73" s="45" t="s">
        <v>427</v>
      </c>
      <c r="B73" s="46" t="s">
        <v>262</v>
      </c>
      <c r="C73" s="45" t="s">
        <v>444</v>
      </c>
    </row>
    <row r="74" spans="1:3">
      <c r="A74" s="45" t="s">
        <v>427</v>
      </c>
      <c r="B74" s="46" t="s">
        <v>309</v>
      </c>
      <c r="C74" s="45" t="s">
        <v>437</v>
      </c>
    </row>
    <row r="75" spans="1:3">
      <c r="A75" s="45" t="s">
        <v>427</v>
      </c>
      <c r="B75" s="46" t="s">
        <v>328</v>
      </c>
      <c r="C75" s="45" t="s">
        <v>437</v>
      </c>
    </row>
    <row r="76" spans="1:3">
      <c r="A76" s="45" t="s">
        <v>427</v>
      </c>
      <c r="B76" s="46" t="s">
        <v>443</v>
      </c>
      <c r="C76" s="45" t="s">
        <v>437</v>
      </c>
    </row>
    <row r="77" spans="1:3">
      <c r="A77" s="45" t="s">
        <v>427</v>
      </c>
      <c r="B77" s="46" t="s">
        <v>442</v>
      </c>
      <c r="C77" s="45" t="s">
        <v>429</v>
      </c>
    </row>
    <row r="78" spans="1:3">
      <c r="A78" s="45" t="s">
        <v>427</v>
      </c>
      <c r="B78" s="46" t="s">
        <v>441</v>
      </c>
      <c r="C78" s="45" t="s">
        <v>440</v>
      </c>
    </row>
    <row r="79" spans="1:3">
      <c r="A79" s="45" t="s">
        <v>427</v>
      </c>
      <c r="B79" s="46" t="s">
        <v>275</v>
      </c>
      <c r="C79" s="45" t="s">
        <v>440</v>
      </c>
    </row>
    <row r="80" spans="1:3">
      <c r="A80" s="45" t="s">
        <v>427</v>
      </c>
      <c r="B80" s="46" t="s">
        <v>300</v>
      </c>
      <c r="C80" s="45" t="s">
        <v>437</v>
      </c>
    </row>
    <row r="81" spans="1:3">
      <c r="A81" s="45" t="s">
        <v>427</v>
      </c>
      <c r="B81" s="46" t="s">
        <v>320</v>
      </c>
      <c r="C81" s="45" t="s">
        <v>437</v>
      </c>
    </row>
    <row r="82" spans="1:3">
      <c r="A82" s="45" t="s">
        <v>427</v>
      </c>
      <c r="B82" s="46" t="s">
        <v>287</v>
      </c>
      <c r="C82" s="45" t="s">
        <v>439</v>
      </c>
    </row>
    <row r="83" spans="1:3">
      <c r="A83" s="45" t="s">
        <v>427</v>
      </c>
      <c r="B83" s="46" t="s">
        <v>438</v>
      </c>
      <c r="C83" s="45" t="s">
        <v>437</v>
      </c>
    </row>
    <row r="84" spans="1:3">
      <c r="A84" s="45" t="s">
        <v>427</v>
      </c>
      <c r="B84" s="46" t="s">
        <v>283</v>
      </c>
      <c r="C84" s="45" t="s">
        <v>437</v>
      </c>
    </row>
    <row r="85" spans="1:3">
      <c r="A85" s="45" t="s">
        <v>427</v>
      </c>
      <c r="B85" s="46" t="s">
        <v>436</v>
      </c>
      <c r="C85" s="45" t="s">
        <v>435</v>
      </c>
    </row>
    <row r="86" spans="1:3">
      <c r="A86" s="45" t="s">
        <v>427</v>
      </c>
      <c r="B86" s="46" t="s">
        <v>434</v>
      </c>
      <c r="C86" s="45" t="s">
        <v>433</v>
      </c>
    </row>
    <row r="87" spans="1:3">
      <c r="A87" s="45" t="s">
        <v>427</v>
      </c>
      <c r="B87" s="46" t="s">
        <v>279</v>
      </c>
      <c r="C87" s="45" t="s">
        <v>433</v>
      </c>
    </row>
    <row r="88" spans="1:3">
      <c r="A88" s="45" t="s">
        <v>427</v>
      </c>
      <c r="B88" s="46" t="s">
        <v>432</v>
      </c>
      <c r="C88" s="45" t="s">
        <v>431</v>
      </c>
    </row>
    <row r="89" spans="1:3">
      <c r="A89" s="45" t="s">
        <v>427</v>
      </c>
      <c r="B89" s="46" t="s">
        <v>255</v>
      </c>
      <c r="C89" s="45" t="s">
        <v>431</v>
      </c>
    </row>
    <row r="90" spans="1:3">
      <c r="A90" s="45" t="s">
        <v>427</v>
      </c>
      <c r="B90" s="46" t="s">
        <v>430</v>
      </c>
      <c r="C90" s="45" t="s">
        <v>429</v>
      </c>
    </row>
    <row r="91" spans="1:3">
      <c r="A91" s="45" t="s">
        <v>427</v>
      </c>
      <c r="B91" s="46" t="s">
        <v>428</v>
      </c>
      <c r="C91" s="45" t="s">
        <v>425</v>
      </c>
    </row>
    <row r="92" spans="1:3">
      <c r="A92" s="45" t="s">
        <v>427</v>
      </c>
      <c r="B92" s="46" t="s">
        <v>426</v>
      </c>
      <c r="C92" s="45" t="s">
        <v>425</v>
      </c>
    </row>
    <row r="94" spans="1:3" ht="14.4" customHeight="1"/>
  </sheetData>
  <sheetProtection algorithmName="SHA-512" hashValue="JIr8XozMd8pm2IR+AuL6N8NLR2AP9JbjhoVJ869pxyaaIdiUxRNitVQH9ZpFFgjhp1ShzWim2d555ogXwBSi+Q==" saltValue="AHP89xnqVRAvEIqGSN80kw==" spinCount="100000" sheet="1" objects="1" scenarios="1"/>
  <autoFilter ref="A2:AE44" xr:uid="{D5DFF930-7A0E-4452-81AC-BECF4A2D162B}"/>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E021E-0F68-4F06-8B8A-CAC29A00CCF5}">
  <dimension ref="A1:AD94"/>
  <sheetViews>
    <sheetView topLeftCell="E1" zoomScale="70" zoomScaleNormal="70" workbookViewId="0">
      <selection activeCell="Z3" sqref="Z3:AC47"/>
    </sheetView>
  </sheetViews>
  <sheetFormatPr defaultColWidth="8.90625" defaultRowHeight="14.5"/>
  <cols>
    <col min="1" max="1" width="8.90625" style="44"/>
    <col min="2" max="2" width="26.453125" style="44" customWidth="1"/>
    <col min="3" max="3" width="22.90625" style="44" customWidth="1"/>
    <col min="4" max="5" width="11.08984375" style="44" customWidth="1"/>
    <col min="6" max="25" width="8.90625" style="44"/>
    <col min="26" max="26" width="8.36328125" style="44" customWidth="1"/>
    <col min="27" max="27" width="16.81640625" style="44" customWidth="1"/>
    <col min="28" max="28" width="17.1796875" style="44" customWidth="1"/>
    <col min="29" max="29" width="17.6328125" style="44" customWidth="1"/>
    <col min="30" max="16384" width="8.90625" style="44"/>
  </cols>
  <sheetData>
    <row r="1" spans="1:30" ht="27" customHeight="1">
      <c r="A1" s="48" t="s">
        <v>467</v>
      </c>
    </row>
    <row r="2" spans="1:30" ht="29">
      <c r="A2" s="47" t="s">
        <v>459</v>
      </c>
      <c r="B2" s="47" t="s">
        <v>362</v>
      </c>
      <c r="C2" s="47" t="s">
        <v>466</v>
      </c>
      <c r="Z2" s="53" t="s">
        <v>784</v>
      </c>
      <c r="AA2" s="49" t="s">
        <v>783</v>
      </c>
      <c r="AB2" s="49" t="s">
        <v>362</v>
      </c>
      <c r="AC2" s="49" t="s">
        <v>458</v>
      </c>
    </row>
    <row r="3" spans="1:30">
      <c r="A3" s="45" t="s">
        <v>427</v>
      </c>
      <c r="B3" s="46" t="s">
        <v>457</v>
      </c>
      <c r="C3" s="45" t="s">
        <v>464</v>
      </c>
      <c r="Z3" s="81">
        <v>1</v>
      </c>
      <c r="AA3" s="82" t="s">
        <v>221</v>
      </c>
      <c r="AB3" s="50" t="s">
        <v>345</v>
      </c>
      <c r="AC3" s="52" t="str">
        <f t="shared" ref="AC3:AC47" si="0">VLOOKUP(AB3,$B$3:$C$44,2,FALSE)</f>
        <v>Latgales</v>
      </c>
      <c r="AD3" s="157" t="s">
        <v>215</v>
      </c>
    </row>
    <row r="4" spans="1:30">
      <c r="A4" s="45" t="s">
        <v>427</v>
      </c>
      <c r="B4" s="46" t="s">
        <v>325</v>
      </c>
      <c r="C4" s="45" t="s">
        <v>464</v>
      </c>
      <c r="Z4" s="81">
        <v>2</v>
      </c>
      <c r="AA4" s="78" t="s">
        <v>357</v>
      </c>
      <c r="AB4" s="50" t="s">
        <v>292</v>
      </c>
      <c r="AC4" s="52" t="str">
        <f t="shared" si="0"/>
        <v>Vidzemes</v>
      </c>
      <c r="AD4" s="94" t="s">
        <v>215</v>
      </c>
    </row>
    <row r="5" spans="1:30">
      <c r="A5" s="45" t="s">
        <v>427</v>
      </c>
      <c r="B5" s="46" t="s">
        <v>456</v>
      </c>
      <c r="C5" s="45" t="s">
        <v>463</v>
      </c>
      <c r="Z5" s="81">
        <v>3</v>
      </c>
      <c r="AA5" s="82" t="s">
        <v>222</v>
      </c>
      <c r="AB5" s="50" t="s">
        <v>268</v>
      </c>
      <c r="AC5" s="52" t="str">
        <f t="shared" si="0"/>
        <v>Viduslatvijas</v>
      </c>
      <c r="AD5" s="157" t="s">
        <v>215</v>
      </c>
    </row>
    <row r="6" spans="1:30">
      <c r="A6" s="45" t="s">
        <v>427</v>
      </c>
      <c r="B6" s="46" t="s">
        <v>345</v>
      </c>
      <c r="C6" s="45" t="s">
        <v>462</v>
      </c>
      <c r="Z6" s="81">
        <v>4</v>
      </c>
      <c r="AA6" s="78" t="s">
        <v>248</v>
      </c>
      <c r="AB6" s="50" t="s">
        <v>279</v>
      </c>
      <c r="AC6" s="52" t="str">
        <f t="shared" si="0"/>
        <v>Ziemeļkurzemes</v>
      </c>
      <c r="AD6" s="94" t="s">
        <v>217</v>
      </c>
    </row>
    <row r="7" spans="1:30">
      <c r="A7" s="45" t="s">
        <v>427</v>
      </c>
      <c r="B7" s="46" t="s">
        <v>455</v>
      </c>
      <c r="C7" s="45" t="s">
        <v>464</v>
      </c>
      <c r="Z7" s="81">
        <v>5</v>
      </c>
      <c r="AA7" s="79" t="s">
        <v>251</v>
      </c>
      <c r="AB7" s="50" t="s">
        <v>297</v>
      </c>
      <c r="AC7" s="52" t="str">
        <f t="shared" si="0"/>
        <v>Viduslatvijas</v>
      </c>
      <c r="AD7" s="94" t="s">
        <v>217</v>
      </c>
    </row>
    <row r="8" spans="1:30">
      <c r="A8" s="45" t="s">
        <v>427</v>
      </c>
      <c r="B8" s="46" t="s">
        <v>454</v>
      </c>
      <c r="C8" s="45" t="s">
        <v>463</v>
      </c>
      <c r="Z8" s="81">
        <v>6</v>
      </c>
      <c r="AA8" s="82" t="s">
        <v>231</v>
      </c>
      <c r="AB8" s="50" t="s">
        <v>297</v>
      </c>
      <c r="AC8" s="52" t="str">
        <f t="shared" si="0"/>
        <v>Viduslatvijas</v>
      </c>
      <c r="AD8" s="157" t="s">
        <v>215</v>
      </c>
    </row>
    <row r="9" spans="1:30">
      <c r="A9" s="45" t="s">
        <v>427</v>
      </c>
      <c r="B9" s="46" t="s">
        <v>268</v>
      </c>
      <c r="C9" s="45" t="s">
        <v>464</v>
      </c>
      <c r="Z9" s="81">
        <v>7</v>
      </c>
      <c r="AA9" s="159" t="s">
        <v>225</v>
      </c>
      <c r="AB9" s="50" t="s">
        <v>451</v>
      </c>
      <c r="AC9" s="52" t="str">
        <f t="shared" si="0"/>
        <v>Dienvidkurzemes</v>
      </c>
      <c r="AD9" s="94" t="s">
        <v>215</v>
      </c>
    </row>
    <row r="10" spans="1:30">
      <c r="A10" s="45" t="s">
        <v>427</v>
      </c>
      <c r="B10" s="46" t="s">
        <v>453</v>
      </c>
      <c r="C10" s="45" t="s">
        <v>463</v>
      </c>
      <c r="Z10" s="81">
        <v>8</v>
      </c>
      <c r="AA10" s="79" t="s">
        <v>683</v>
      </c>
      <c r="AB10" s="51" t="s">
        <v>262</v>
      </c>
      <c r="AC10" s="52" t="str">
        <f t="shared" si="0"/>
        <v>Vidzemes</v>
      </c>
      <c r="AD10" s="94" t="s">
        <v>215</v>
      </c>
    </row>
    <row r="11" spans="1:30">
      <c r="A11" s="45" t="s">
        <v>427</v>
      </c>
      <c r="B11" s="46" t="s">
        <v>452</v>
      </c>
      <c r="C11" s="45" t="s">
        <v>462</v>
      </c>
      <c r="Z11" s="81">
        <v>9</v>
      </c>
      <c r="AA11" s="159" t="s">
        <v>680</v>
      </c>
      <c r="AB11" s="51" t="s">
        <v>262</v>
      </c>
      <c r="AC11" s="52" t="str">
        <f t="shared" si="0"/>
        <v>Vidzemes</v>
      </c>
      <c r="AD11" s="94" t="s">
        <v>215</v>
      </c>
    </row>
    <row r="12" spans="1:30">
      <c r="A12" s="45" t="s">
        <v>427</v>
      </c>
      <c r="B12" s="46" t="s">
        <v>451</v>
      </c>
      <c r="C12" s="45" t="s">
        <v>465</v>
      </c>
      <c r="Z12" s="81">
        <v>10</v>
      </c>
      <c r="AA12" s="82" t="s">
        <v>234</v>
      </c>
      <c r="AB12" s="50" t="s">
        <v>306</v>
      </c>
      <c r="AC12" s="52" t="str">
        <f t="shared" si="0"/>
        <v>Latgales</v>
      </c>
      <c r="AD12" s="157" t="s">
        <v>215</v>
      </c>
    </row>
    <row r="13" spans="1:30">
      <c r="A13" s="45" t="s">
        <v>427</v>
      </c>
      <c r="B13" s="46" t="s">
        <v>297</v>
      </c>
      <c r="C13" s="45" t="s">
        <v>464</v>
      </c>
      <c r="Z13" s="81">
        <v>11</v>
      </c>
      <c r="AA13" s="80" t="s">
        <v>246</v>
      </c>
      <c r="AB13" s="50" t="s">
        <v>283</v>
      </c>
      <c r="AC13" s="52" t="str">
        <f t="shared" si="0"/>
        <v>Viduslatvijas</v>
      </c>
      <c r="AD13" s="94" t="s">
        <v>215</v>
      </c>
    </row>
    <row r="14" spans="1:30">
      <c r="A14" s="45" t="s">
        <v>427</v>
      </c>
      <c r="B14" s="46" t="s">
        <v>292</v>
      </c>
      <c r="C14" s="45" t="s">
        <v>463</v>
      </c>
      <c r="D14" s="43"/>
      <c r="Z14" s="81">
        <v>12</v>
      </c>
      <c r="AA14" s="159" t="s">
        <v>237</v>
      </c>
      <c r="AB14" s="50" t="s">
        <v>262</v>
      </c>
      <c r="AC14" s="52" t="str">
        <f t="shared" si="0"/>
        <v>Vidzemes</v>
      </c>
      <c r="AD14" s="156" t="s">
        <v>215</v>
      </c>
    </row>
    <row r="15" spans="1:30">
      <c r="A15" s="45" t="s">
        <v>427</v>
      </c>
      <c r="B15" s="46" t="s">
        <v>265</v>
      </c>
      <c r="C15" s="45" t="s">
        <v>464</v>
      </c>
      <c r="Z15" s="81">
        <v>13</v>
      </c>
      <c r="AA15" s="159" t="s">
        <v>656</v>
      </c>
      <c r="AB15" s="51" t="s">
        <v>265</v>
      </c>
      <c r="AC15" s="52" t="str">
        <f t="shared" si="0"/>
        <v>Viduslatvijas</v>
      </c>
      <c r="AD15" s="94" t="s">
        <v>215</v>
      </c>
    </row>
    <row r="16" spans="1:30">
      <c r="A16" s="45" t="s">
        <v>427</v>
      </c>
      <c r="B16" s="46" t="s">
        <v>449</v>
      </c>
      <c r="C16" s="45" t="s">
        <v>462</v>
      </c>
      <c r="Z16" s="81">
        <v>14</v>
      </c>
      <c r="AA16" s="79" t="s">
        <v>1083</v>
      </c>
      <c r="AB16" s="51" t="s">
        <v>265</v>
      </c>
      <c r="AC16" s="52" t="str">
        <f t="shared" si="0"/>
        <v>Viduslatvijas</v>
      </c>
      <c r="AD16" s="94"/>
    </row>
    <row r="17" spans="1:30">
      <c r="A17" s="45" t="s">
        <v>427</v>
      </c>
      <c r="B17" s="46" t="s">
        <v>448</v>
      </c>
      <c r="C17" s="45" t="s">
        <v>461</v>
      </c>
      <c r="Z17" s="81">
        <v>15</v>
      </c>
      <c r="AA17" s="159" t="s">
        <v>764</v>
      </c>
      <c r="AB17" s="51" t="s">
        <v>287</v>
      </c>
      <c r="AC17" s="52" t="str">
        <f t="shared" si="0"/>
        <v>Dienvidkurzemes</v>
      </c>
      <c r="AD17" s="94" t="s">
        <v>215</v>
      </c>
    </row>
    <row r="18" spans="1:30">
      <c r="A18" s="45" t="s">
        <v>427</v>
      </c>
      <c r="B18" s="46" t="s">
        <v>306</v>
      </c>
      <c r="C18" s="45" t="s">
        <v>462</v>
      </c>
      <c r="Z18" s="81">
        <v>16</v>
      </c>
      <c r="AA18" s="79" t="s">
        <v>238</v>
      </c>
      <c r="AB18" s="50" t="s">
        <v>262</v>
      </c>
      <c r="AC18" s="52" t="str">
        <f t="shared" si="0"/>
        <v>Vidzemes</v>
      </c>
      <c r="AD18" s="156" t="s">
        <v>215</v>
      </c>
    </row>
    <row r="19" spans="1:30">
      <c r="A19" s="45" t="s">
        <v>427</v>
      </c>
      <c r="B19" s="46" t="s">
        <v>447</v>
      </c>
      <c r="C19" s="45" t="s">
        <v>461</v>
      </c>
      <c r="Z19" s="81">
        <v>17</v>
      </c>
      <c r="AA19" s="79" t="s">
        <v>250</v>
      </c>
      <c r="AB19" s="50" t="s">
        <v>268</v>
      </c>
      <c r="AC19" s="52" t="str">
        <f t="shared" si="0"/>
        <v>Viduslatvijas</v>
      </c>
      <c r="AD19" s="94" t="s">
        <v>215</v>
      </c>
    </row>
    <row r="20" spans="1:30">
      <c r="A20" s="45" t="s">
        <v>427</v>
      </c>
      <c r="B20" s="46" t="s">
        <v>446</v>
      </c>
      <c r="C20" s="45" t="s">
        <v>464</v>
      </c>
      <c r="Z20" s="81">
        <v>18</v>
      </c>
      <c r="AA20" s="79" t="s">
        <v>245</v>
      </c>
      <c r="AB20" s="50" t="s">
        <v>283</v>
      </c>
      <c r="AC20" s="52" t="str">
        <f t="shared" si="0"/>
        <v>Viduslatvijas</v>
      </c>
      <c r="AD20" s="94" t="s">
        <v>215</v>
      </c>
    </row>
    <row r="21" spans="1:30">
      <c r="A21" s="45" t="s">
        <v>427</v>
      </c>
      <c r="B21" s="46" t="s">
        <v>439</v>
      </c>
      <c r="C21" s="45" t="s">
        <v>465</v>
      </c>
      <c r="Z21" s="81">
        <v>19</v>
      </c>
      <c r="AA21" s="79" t="s">
        <v>224</v>
      </c>
      <c r="AB21" s="50" t="s">
        <v>451</v>
      </c>
      <c r="AC21" s="52" t="str">
        <f t="shared" si="0"/>
        <v>Dienvidkurzemes</v>
      </c>
      <c r="AD21" s="94" t="s">
        <v>215</v>
      </c>
    </row>
    <row r="22" spans="1:30">
      <c r="A22" s="45" t="s">
        <v>427</v>
      </c>
      <c r="B22" s="46" t="s">
        <v>258</v>
      </c>
      <c r="C22" s="45" t="s">
        <v>463</v>
      </c>
      <c r="Z22" s="81">
        <v>20</v>
      </c>
      <c r="AA22" s="79" t="s">
        <v>235</v>
      </c>
      <c r="AB22" s="50" t="s">
        <v>258</v>
      </c>
      <c r="AC22" s="52" t="str">
        <f t="shared" si="0"/>
        <v>Vidzemes</v>
      </c>
      <c r="AD22" s="94" t="s">
        <v>215</v>
      </c>
    </row>
    <row r="23" spans="1:30">
      <c r="A23" s="45" t="s">
        <v>427</v>
      </c>
      <c r="B23" s="46" t="s">
        <v>341</v>
      </c>
      <c r="C23" s="45" t="s">
        <v>462</v>
      </c>
      <c r="Z23" s="81">
        <v>21</v>
      </c>
      <c r="AA23" s="79" t="s">
        <v>236</v>
      </c>
      <c r="AB23" s="50" t="s">
        <v>341</v>
      </c>
      <c r="AC23" s="52" t="str">
        <f t="shared" si="0"/>
        <v>Latgales</v>
      </c>
      <c r="AD23" s="156" t="s">
        <v>217</v>
      </c>
    </row>
    <row r="24" spans="1:30">
      <c r="A24" s="45" t="s">
        <v>427</v>
      </c>
      <c r="B24" s="46" t="s">
        <v>445</v>
      </c>
      <c r="C24" s="45" t="s">
        <v>462</v>
      </c>
      <c r="Z24" s="81">
        <v>22</v>
      </c>
      <c r="AA24" s="78" t="s">
        <v>243</v>
      </c>
      <c r="AB24" s="50" t="s">
        <v>320</v>
      </c>
      <c r="AC24" s="52" t="str">
        <f t="shared" si="0"/>
        <v>Viduslatvijas</v>
      </c>
      <c r="AD24" s="129" t="s">
        <v>215</v>
      </c>
    </row>
    <row r="25" spans="1:30">
      <c r="A25" s="45" t="s">
        <v>427</v>
      </c>
      <c r="B25" s="46" t="s">
        <v>262</v>
      </c>
      <c r="C25" s="45" t="s">
        <v>463</v>
      </c>
      <c r="Z25" s="81">
        <v>23</v>
      </c>
      <c r="AA25" s="82" t="s">
        <v>252</v>
      </c>
      <c r="AB25" s="50" t="s">
        <v>297</v>
      </c>
      <c r="AC25" s="52" t="str">
        <f t="shared" si="0"/>
        <v>Viduslatvijas</v>
      </c>
      <c r="AD25" s="157" t="s">
        <v>215</v>
      </c>
    </row>
    <row r="26" spans="1:30">
      <c r="A26" s="45" t="s">
        <v>427</v>
      </c>
      <c r="B26" s="46" t="s">
        <v>309</v>
      </c>
      <c r="C26" s="45" t="s">
        <v>464</v>
      </c>
      <c r="Z26" s="81">
        <v>24</v>
      </c>
      <c r="AA26" s="80" t="s">
        <v>240</v>
      </c>
      <c r="AB26" s="50" t="s">
        <v>328</v>
      </c>
      <c r="AC26" s="52" t="str">
        <f t="shared" si="0"/>
        <v>Viduslatvijas</v>
      </c>
      <c r="AD26" s="94" t="s">
        <v>215</v>
      </c>
    </row>
    <row r="27" spans="1:30">
      <c r="A27" s="45" t="s">
        <v>427</v>
      </c>
      <c r="B27" s="46" t="s">
        <v>328</v>
      </c>
      <c r="C27" s="45" t="s">
        <v>464</v>
      </c>
      <c r="Z27" s="81">
        <v>25</v>
      </c>
      <c r="AA27" s="82" t="s">
        <v>223</v>
      </c>
      <c r="AB27" s="50" t="s">
        <v>268</v>
      </c>
      <c r="AC27" s="52" t="str">
        <f t="shared" si="0"/>
        <v>Viduslatvijas</v>
      </c>
      <c r="AD27" s="157" t="s">
        <v>215</v>
      </c>
    </row>
    <row r="28" spans="1:30">
      <c r="A28" s="45" t="s">
        <v>427</v>
      </c>
      <c r="B28" s="46" t="s">
        <v>443</v>
      </c>
      <c r="C28" s="45" t="s">
        <v>464</v>
      </c>
      <c r="Z28" s="81">
        <v>26</v>
      </c>
      <c r="AA28" s="159" t="s">
        <v>765</v>
      </c>
      <c r="AB28" s="51" t="s">
        <v>258</v>
      </c>
      <c r="AC28" s="52" t="str">
        <f t="shared" si="0"/>
        <v>Vidzemes</v>
      </c>
      <c r="AD28" s="94" t="s">
        <v>216</v>
      </c>
    </row>
    <row r="29" spans="1:30">
      <c r="A29" s="45" t="s">
        <v>427</v>
      </c>
      <c r="B29" s="46" t="s">
        <v>442</v>
      </c>
      <c r="C29" s="45" t="s">
        <v>462</v>
      </c>
      <c r="Z29" s="81">
        <v>27</v>
      </c>
      <c r="AA29" s="79" t="s">
        <v>1104</v>
      </c>
      <c r="AB29" s="51" t="s">
        <v>265</v>
      </c>
      <c r="AC29" s="52" t="str">
        <f t="shared" si="0"/>
        <v>Viduslatvijas</v>
      </c>
      <c r="AD29" s="94" t="s">
        <v>216</v>
      </c>
    </row>
    <row r="30" spans="1:30">
      <c r="A30" s="45" t="s">
        <v>427</v>
      </c>
      <c r="B30" s="46" t="s">
        <v>441</v>
      </c>
      <c r="C30" s="45" t="s">
        <v>462</v>
      </c>
      <c r="Z30" s="81">
        <v>28</v>
      </c>
      <c r="AA30" s="79" t="s">
        <v>230</v>
      </c>
      <c r="AB30" s="50" t="s">
        <v>297</v>
      </c>
      <c r="AC30" s="52" t="str">
        <f t="shared" si="0"/>
        <v>Viduslatvijas</v>
      </c>
      <c r="AD30" s="94" t="s">
        <v>215</v>
      </c>
    </row>
    <row r="31" spans="1:30">
      <c r="A31" s="45" t="s">
        <v>427</v>
      </c>
      <c r="B31" s="46" t="s">
        <v>275</v>
      </c>
      <c r="C31" s="45" t="s">
        <v>462</v>
      </c>
      <c r="Z31" s="81">
        <v>29</v>
      </c>
      <c r="AA31" s="159" t="s">
        <v>777</v>
      </c>
      <c r="AB31" s="51" t="s">
        <v>265</v>
      </c>
      <c r="AC31" s="52" t="str">
        <f t="shared" si="0"/>
        <v>Viduslatvijas</v>
      </c>
      <c r="AD31" s="94" t="s">
        <v>216</v>
      </c>
    </row>
    <row r="32" spans="1:30">
      <c r="A32" s="45" t="s">
        <v>427</v>
      </c>
      <c r="B32" s="46" t="s">
        <v>300</v>
      </c>
      <c r="C32" s="45" t="s">
        <v>464</v>
      </c>
      <c r="Z32" s="81">
        <v>30</v>
      </c>
      <c r="AA32" s="159" t="s">
        <v>226</v>
      </c>
      <c r="AB32" s="50" t="s">
        <v>451</v>
      </c>
      <c r="AC32" s="52" t="str">
        <f t="shared" si="0"/>
        <v>Dienvidkurzemes</v>
      </c>
      <c r="AD32" s="94" t="s">
        <v>216</v>
      </c>
    </row>
    <row r="33" spans="1:30">
      <c r="A33" s="45" t="s">
        <v>427</v>
      </c>
      <c r="B33" s="46" t="s">
        <v>320</v>
      </c>
      <c r="C33" s="45" t="s">
        <v>464</v>
      </c>
      <c r="Z33" s="81">
        <v>31</v>
      </c>
      <c r="AA33" s="82" t="s">
        <v>244</v>
      </c>
      <c r="AB33" s="50" t="s">
        <v>287</v>
      </c>
      <c r="AC33" s="52" t="str">
        <f t="shared" si="0"/>
        <v>Dienvidkurzemes</v>
      </c>
      <c r="AD33" s="157" t="s">
        <v>215</v>
      </c>
    </row>
    <row r="34" spans="1:30">
      <c r="A34" s="45" t="s">
        <v>427</v>
      </c>
      <c r="B34" s="46" t="s">
        <v>287</v>
      </c>
      <c r="C34" s="45" t="s">
        <v>465</v>
      </c>
      <c r="Z34" s="81">
        <v>32</v>
      </c>
      <c r="AA34" s="78" t="s">
        <v>227</v>
      </c>
      <c r="AB34" s="50" t="s">
        <v>451</v>
      </c>
      <c r="AC34" s="52" t="str">
        <f t="shared" si="0"/>
        <v>Dienvidkurzemes</v>
      </c>
      <c r="AD34" s="94" t="s">
        <v>215</v>
      </c>
    </row>
    <row r="35" spans="1:30">
      <c r="A35" s="45" t="s">
        <v>427</v>
      </c>
      <c r="B35" s="46" t="s">
        <v>438</v>
      </c>
      <c r="C35" s="45" t="s">
        <v>463</v>
      </c>
      <c r="Z35" s="81">
        <v>33</v>
      </c>
      <c r="AA35" s="79" t="s">
        <v>220</v>
      </c>
      <c r="AB35" s="50" t="s">
        <v>325</v>
      </c>
      <c r="AC35" s="52" t="str">
        <f t="shared" si="0"/>
        <v>Viduslatvijas</v>
      </c>
      <c r="AD35" s="94" t="s">
        <v>216</v>
      </c>
    </row>
    <row r="36" spans="1:30">
      <c r="A36" s="45" t="s">
        <v>427</v>
      </c>
      <c r="B36" s="46" t="s">
        <v>283</v>
      </c>
      <c r="C36" s="45" t="s">
        <v>464</v>
      </c>
      <c r="Z36" s="81">
        <v>34</v>
      </c>
      <c r="AA36" s="82" t="s">
        <v>232</v>
      </c>
      <c r="AB36" s="50" t="s">
        <v>265</v>
      </c>
      <c r="AC36" s="52" t="str">
        <f t="shared" si="0"/>
        <v>Viduslatvijas</v>
      </c>
      <c r="AD36" s="157" t="s">
        <v>215</v>
      </c>
    </row>
    <row r="37" spans="1:30">
      <c r="A37" s="45" t="s">
        <v>427</v>
      </c>
      <c r="B37" s="46" t="s">
        <v>436</v>
      </c>
      <c r="C37" s="45" t="s">
        <v>463</v>
      </c>
      <c r="Z37" s="81">
        <v>35</v>
      </c>
      <c r="AA37" s="80" t="s">
        <v>247</v>
      </c>
      <c r="AB37" s="50" t="s">
        <v>283</v>
      </c>
      <c r="AC37" s="52" t="str">
        <f t="shared" si="0"/>
        <v>Viduslatvijas</v>
      </c>
      <c r="AD37" s="94" t="s">
        <v>215</v>
      </c>
    </row>
    <row r="38" spans="1:30">
      <c r="A38" s="45" t="s">
        <v>427</v>
      </c>
      <c r="B38" s="46" t="s">
        <v>434</v>
      </c>
      <c r="C38" s="45" t="s">
        <v>461</v>
      </c>
      <c r="Z38" s="81">
        <v>36</v>
      </c>
      <c r="AA38" s="82" t="s">
        <v>242</v>
      </c>
      <c r="AB38" s="50" t="s">
        <v>275</v>
      </c>
      <c r="AC38" s="52" t="str">
        <f t="shared" si="0"/>
        <v>Latgales</v>
      </c>
      <c r="AD38" s="157" t="s">
        <v>215</v>
      </c>
    </row>
    <row r="39" spans="1:30">
      <c r="A39" s="45" t="s">
        <v>427</v>
      </c>
      <c r="B39" s="46" t="s">
        <v>279</v>
      </c>
      <c r="C39" s="45" t="s">
        <v>461</v>
      </c>
      <c r="Z39" s="81">
        <v>37</v>
      </c>
      <c r="AA39" s="79" t="s">
        <v>358</v>
      </c>
      <c r="AB39" s="50" t="s">
        <v>300</v>
      </c>
      <c r="AC39" s="52" t="str">
        <f t="shared" si="0"/>
        <v>Viduslatvijas</v>
      </c>
      <c r="AD39" s="94" t="s">
        <v>215</v>
      </c>
    </row>
    <row r="40" spans="1:30">
      <c r="A40" s="45" t="s">
        <v>427</v>
      </c>
      <c r="B40" s="46" t="s">
        <v>432</v>
      </c>
      <c r="C40" s="45" t="s">
        <v>463</v>
      </c>
      <c r="Z40" s="81">
        <v>38</v>
      </c>
      <c r="AA40" s="79" t="s">
        <v>219</v>
      </c>
      <c r="AB40" s="50" t="s">
        <v>325</v>
      </c>
      <c r="AC40" s="52" t="str">
        <f t="shared" si="0"/>
        <v>Viduslatvijas</v>
      </c>
      <c r="AD40" s="94" t="s">
        <v>215</v>
      </c>
    </row>
    <row r="41" spans="1:30">
      <c r="A41" s="45" t="s">
        <v>427</v>
      </c>
      <c r="B41" s="46" t="s">
        <v>255</v>
      </c>
      <c r="C41" s="45" t="s">
        <v>463</v>
      </c>
      <c r="Z41" s="81">
        <v>39</v>
      </c>
      <c r="AA41" s="82" t="s">
        <v>241</v>
      </c>
      <c r="AB41" s="50" t="s">
        <v>275</v>
      </c>
      <c r="AC41" s="52" t="str">
        <f t="shared" si="0"/>
        <v>Latgales</v>
      </c>
      <c r="AD41" s="157" t="s">
        <v>217</v>
      </c>
    </row>
    <row r="42" spans="1:30">
      <c r="A42" s="45" t="s">
        <v>427</v>
      </c>
      <c r="B42" s="46" t="s">
        <v>430</v>
      </c>
      <c r="C42" s="45" t="s">
        <v>462</v>
      </c>
      <c r="Z42" s="81">
        <v>40</v>
      </c>
      <c r="AA42" s="78" t="s">
        <v>239</v>
      </c>
      <c r="AB42" s="50" t="s">
        <v>309</v>
      </c>
      <c r="AC42" s="52" t="str">
        <f t="shared" si="0"/>
        <v>Viduslatvijas</v>
      </c>
      <c r="AD42" s="94" t="s">
        <v>215</v>
      </c>
    </row>
    <row r="43" spans="1:30">
      <c r="A43" s="45" t="s">
        <v>427</v>
      </c>
      <c r="B43" s="46" t="s">
        <v>428</v>
      </c>
      <c r="C43" s="45" t="s">
        <v>461</v>
      </c>
      <c r="Z43" s="81">
        <v>41</v>
      </c>
      <c r="AA43" s="78" t="s">
        <v>218</v>
      </c>
      <c r="AB43" s="50" t="s">
        <v>325</v>
      </c>
      <c r="AC43" s="52" t="str">
        <f t="shared" si="0"/>
        <v>Viduslatvijas</v>
      </c>
      <c r="AD43" s="94" t="s">
        <v>214</v>
      </c>
    </row>
    <row r="44" spans="1:30">
      <c r="A44" s="45" t="s">
        <v>427</v>
      </c>
      <c r="B44" s="46" t="s">
        <v>426</v>
      </c>
      <c r="C44" s="45" t="s">
        <v>461</v>
      </c>
      <c r="Z44" s="81">
        <v>42</v>
      </c>
      <c r="AA44" s="82" t="s">
        <v>229</v>
      </c>
      <c r="AB44" s="50" t="s">
        <v>297</v>
      </c>
      <c r="AC44" s="52" t="str">
        <f t="shared" si="0"/>
        <v>Viduslatvijas</v>
      </c>
      <c r="AD44" s="157" t="s">
        <v>215</v>
      </c>
    </row>
    <row r="45" spans="1:30">
      <c r="Z45" s="81">
        <v>43</v>
      </c>
      <c r="AA45" s="82" t="s">
        <v>233</v>
      </c>
      <c r="AB45" s="50" t="s">
        <v>265</v>
      </c>
      <c r="AC45" s="52" t="str">
        <f t="shared" si="0"/>
        <v>Viduslatvijas</v>
      </c>
      <c r="AD45" s="94" t="s">
        <v>215</v>
      </c>
    </row>
    <row r="46" spans="1:30" ht="14.4" customHeight="1">
      <c r="Z46" s="81">
        <v>44</v>
      </c>
      <c r="AA46" s="82" t="s">
        <v>249</v>
      </c>
      <c r="AB46" s="50" t="s">
        <v>255</v>
      </c>
      <c r="AC46" s="52" t="str">
        <f t="shared" si="0"/>
        <v>Vidzemes</v>
      </c>
      <c r="AD46" s="157" t="s">
        <v>215</v>
      </c>
    </row>
    <row r="47" spans="1:30">
      <c r="Z47" s="81">
        <v>45</v>
      </c>
      <c r="AA47" s="79" t="s">
        <v>228</v>
      </c>
      <c r="AB47" s="50" t="s">
        <v>297</v>
      </c>
      <c r="AC47" s="52" t="str">
        <f t="shared" si="0"/>
        <v>Viduslatvijas</v>
      </c>
      <c r="AD47" s="94" t="s">
        <v>217</v>
      </c>
    </row>
    <row r="49" spans="1:4" ht="26">
      <c r="A49" s="48" t="s">
        <v>460</v>
      </c>
    </row>
    <row r="50" spans="1:4">
      <c r="A50" s="47" t="s">
        <v>459</v>
      </c>
      <c r="B50" s="47" t="s">
        <v>362</v>
      </c>
      <c r="C50" s="47" t="s">
        <v>458</v>
      </c>
    </row>
    <row r="51" spans="1:4">
      <c r="A51" s="45" t="s">
        <v>427</v>
      </c>
      <c r="B51" s="46" t="s">
        <v>457</v>
      </c>
      <c r="C51" s="45" t="s">
        <v>437</v>
      </c>
    </row>
    <row r="52" spans="1:4">
      <c r="A52" s="45" t="s">
        <v>427</v>
      </c>
      <c r="B52" s="46" t="s">
        <v>325</v>
      </c>
      <c r="C52" s="45" t="s">
        <v>444</v>
      </c>
    </row>
    <row r="53" spans="1:4">
      <c r="A53" s="45" t="s">
        <v>427</v>
      </c>
      <c r="B53" s="46" t="s">
        <v>456</v>
      </c>
      <c r="C53" s="45" t="s">
        <v>435</v>
      </c>
    </row>
    <row r="54" spans="1:4">
      <c r="A54" s="45" t="s">
        <v>427</v>
      </c>
      <c r="B54" s="46" t="s">
        <v>345</v>
      </c>
      <c r="C54" s="45" t="s">
        <v>429</v>
      </c>
    </row>
    <row r="55" spans="1:4">
      <c r="A55" s="45" t="s">
        <v>427</v>
      </c>
      <c r="B55" s="46" t="s">
        <v>455</v>
      </c>
      <c r="C55" s="45" t="s">
        <v>437</v>
      </c>
    </row>
    <row r="56" spans="1:4">
      <c r="A56" s="45" t="s">
        <v>427</v>
      </c>
      <c r="B56" s="46" t="s">
        <v>454</v>
      </c>
      <c r="C56" s="45" t="s">
        <v>435</v>
      </c>
    </row>
    <row r="57" spans="1:4">
      <c r="A57" s="45" t="s">
        <v>427</v>
      </c>
      <c r="B57" s="46" t="s">
        <v>268</v>
      </c>
      <c r="C57" s="45" t="s">
        <v>450</v>
      </c>
    </row>
    <row r="58" spans="1:4">
      <c r="A58" s="45" t="s">
        <v>427</v>
      </c>
      <c r="B58" s="46" t="s">
        <v>453</v>
      </c>
      <c r="C58" s="45" t="s">
        <v>431</v>
      </c>
    </row>
    <row r="59" spans="1:4">
      <c r="A59" s="45" t="s">
        <v>427</v>
      </c>
      <c r="B59" s="46" t="s">
        <v>452</v>
      </c>
      <c r="C59" s="45" t="s">
        <v>429</v>
      </c>
    </row>
    <row r="60" spans="1:4">
      <c r="A60" s="45" t="s">
        <v>427</v>
      </c>
      <c r="B60" s="46" t="s">
        <v>451</v>
      </c>
      <c r="C60" s="45" t="s">
        <v>439</v>
      </c>
    </row>
    <row r="61" spans="1:4">
      <c r="A61" s="45" t="s">
        <v>427</v>
      </c>
      <c r="B61" s="46" t="s">
        <v>297</v>
      </c>
      <c r="C61" s="45" t="s">
        <v>450</v>
      </c>
    </row>
    <row r="62" spans="1:4">
      <c r="A62" s="45" t="s">
        <v>427</v>
      </c>
      <c r="B62" s="46" t="s">
        <v>292</v>
      </c>
      <c r="C62" s="45" t="s">
        <v>435</v>
      </c>
      <c r="D62" s="43"/>
    </row>
    <row r="63" spans="1:4">
      <c r="A63" s="45" t="s">
        <v>427</v>
      </c>
      <c r="B63" s="46" t="s">
        <v>265</v>
      </c>
      <c r="C63" s="45" t="s">
        <v>450</v>
      </c>
    </row>
    <row r="64" spans="1:4">
      <c r="A64" s="45" t="s">
        <v>427</v>
      </c>
      <c r="B64" s="46" t="s">
        <v>449</v>
      </c>
      <c r="C64" s="45" t="s">
        <v>444</v>
      </c>
    </row>
    <row r="65" spans="1:3">
      <c r="A65" s="45" t="s">
        <v>427</v>
      </c>
      <c r="B65" s="46" t="s">
        <v>448</v>
      </c>
      <c r="C65" s="45" t="s">
        <v>433</v>
      </c>
    </row>
    <row r="66" spans="1:3">
      <c r="A66" s="45" t="s">
        <v>427</v>
      </c>
      <c r="B66" s="46" t="s">
        <v>306</v>
      </c>
      <c r="C66" s="45" t="s">
        <v>429</v>
      </c>
    </row>
    <row r="67" spans="1:3">
      <c r="A67" s="45" t="s">
        <v>427</v>
      </c>
      <c r="B67" s="46" t="s">
        <v>447</v>
      </c>
      <c r="C67" s="45" t="s">
        <v>425</v>
      </c>
    </row>
    <row r="68" spans="1:3">
      <c r="A68" s="45" t="s">
        <v>427</v>
      </c>
      <c r="B68" s="46" t="s">
        <v>446</v>
      </c>
      <c r="C68" s="45" t="s">
        <v>437</v>
      </c>
    </row>
    <row r="69" spans="1:3">
      <c r="A69" s="45" t="s">
        <v>427</v>
      </c>
      <c r="B69" s="46" t="s">
        <v>439</v>
      </c>
      <c r="C69" s="45" t="s">
        <v>439</v>
      </c>
    </row>
    <row r="70" spans="1:3">
      <c r="A70" s="45" t="s">
        <v>427</v>
      </c>
      <c r="B70" s="46" t="s">
        <v>258</v>
      </c>
      <c r="C70" s="45" t="s">
        <v>431</v>
      </c>
    </row>
    <row r="71" spans="1:3">
      <c r="A71" s="45" t="s">
        <v>427</v>
      </c>
      <c r="B71" s="46" t="s">
        <v>341</v>
      </c>
      <c r="C71" s="45" t="s">
        <v>429</v>
      </c>
    </row>
    <row r="72" spans="1:3">
      <c r="A72" s="45" t="s">
        <v>427</v>
      </c>
      <c r="B72" s="46" t="s">
        <v>445</v>
      </c>
      <c r="C72" s="45" t="s">
        <v>440</v>
      </c>
    </row>
    <row r="73" spans="1:3">
      <c r="A73" s="45" t="s">
        <v>427</v>
      </c>
      <c r="B73" s="46" t="s">
        <v>262</v>
      </c>
      <c r="C73" s="45" t="s">
        <v>444</v>
      </c>
    </row>
    <row r="74" spans="1:3">
      <c r="A74" s="45" t="s">
        <v>427</v>
      </c>
      <c r="B74" s="46" t="s">
        <v>309</v>
      </c>
      <c r="C74" s="45" t="s">
        <v>437</v>
      </c>
    </row>
    <row r="75" spans="1:3">
      <c r="A75" s="45" t="s">
        <v>427</v>
      </c>
      <c r="B75" s="46" t="s">
        <v>328</v>
      </c>
      <c r="C75" s="45" t="s">
        <v>437</v>
      </c>
    </row>
    <row r="76" spans="1:3">
      <c r="A76" s="45" t="s">
        <v>427</v>
      </c>
      <c r="B76" s="46" t="s">
        <v>443</v>
      </c>
      <c r="C76" s="45" t="s">
        <v>437</v>
      </c>
    </row>
    <row r="77" spans="1:3">
      <c r="A77" s="45" t="s">
        <v>427</v>
      </c>
      <c r="B77" s="46" t="s">
        <v>442</v>
      </c>
      <c r="C77" s="45" t="s">
        <v>429</v>
      </c>
    </row>
    <row r="78" spans="1:3">
      <c r="A78" s="45" t="s">
        <v>427</v>
      </c>
      <c r="B78" s="46" t="s">
        <v>441</v>
      </c>
      <c r="C78" s="45" t="s">
        <v>440</v>
      </c>
    </row>
    <row r="79" spans="1:3">
      <c r="A79" s="45" t="s">
        <v>427</v>
      </c>
      <c r="B79" s="46" t="s">
        <v>275</v>
      </c>
      <c r="C79" s="45" t="s">
        <v>440</v>
      </c>
    </row>
    <row r="80" spans="1:3">
      <c r="A80" s="45" t="s">
        <v>427</v>
      </c>
      <c r="B80" s="46" t="s">
        <v>300</v>
      </c>
      <c r="C80" s="45" t="s">
        <v>437</v>
      </c>
    </row>
    <row r="81" spans="1:3">
      <c r="A81" s="45" t="s">
        <v>427</v>
      </c>
      <c r="B81" s="46" t="s">
        <v>320</v>
      </c>
      <c r="C81" s="45" t="s">
        <v>437</v>
      </c>
    </row>
    <row r="82" spans="1:3">
      <c r="A82" s="45" t="s">
        <v>427</v>
      </c>
      <c r="B82" s="46" t="s">
        <v>287</v>
      </c>
      <c r="C82" s="45" t="s">
        <v>439</v>
      </c>
    </row>
    <row r="83" spans="1:3">
      <c r="A83" s="45" t="s">
        <v>427</v>
      </c>
      <c r="B83" s="46" t="s">
        <v>438</v>
      </c>
      <c r="C83" s="45" t="s">
        <v>437</v>
      </c>
    </row>
    <row r="84" spans="1:3">
      <c r="A84" s="45" t="s">
        <v>427</v>
      </c>
      <c r="B84" s="46" t="s">
        <v>283</v>
      </c>
      <c r="C84" s="45" t="s">
        <v>437</v>
      </c>
    </row>
    <row r="85" spans="1:3">
      <c r="A85" s="45" t="s">
        <v>427</v>
      </c>
      <c r="B85" s="46" t="s">
        <v>436</v>
      </c>
      <c r="C85" s="45" t="s">
        <v>435</v>
      </c>
    </row>
    <row r="86" spans="1:3">
      <c r="A86" s="45" t="s">
        <v>427</v>
      </c>
      <c r="B86" s="46" t="s">
        <v>434</v>
      </c>
      <c r="C86" s="45" t="s">
        <v>433</v>
      </c>
    </row>
    <row r="87" spans="1:3">
      <c r="A87" s="45" t="s">
        <v>427</v>
      </c>
      <c r="B87" s="46" t="s">
        <v>279</v>
      </c>
      <c r="C87" s="45" t="s">
        <v>433</v>
      </c>
    </row>
    <row r="88" spans="1:3">
      <c r="A88" s="45" t="s">
        <v>427</v>
      </c>
      <c r="B88" s="46" t="s">
        <v>432</v>
      </c>
      <c r="C88" s="45" t="s">
        <v>431</v>
      </c>
    </row>
    <row r="89" spans="1:3">
      <c r="A89" s="45" t="s">
        <v>427</v>
      </c>
      <c r="B89" s="46" t="s">
        <v>255</v>
      </c>
      <c r="C89" s="45" t="s">
        <v>431</v>
      </c>
    </row>
    <row r="90" spans="1:3">
      <c r="A90" s="45" t="s">
        <v>427</v>
      </c>
      <c r="B90" s="46" t="s">
        <v>430</v>
      </c>
      <c r="C90" s="45" t="s">
        <v>429</v>
      </c>
    </row>
    <row r="91" spans="1:3">
      <c r="A91" s="45" t="s">
        <v>427</v>
      </c>
      <c r="B91" s="46" t="s">
        <v>428</v>
      </c>
      <c r="C91" s="45" t="s">
        <v>425</v>
      </c>
    </row>
    <row r="92" spans="1:3">
      <c r="A92" s="45" t="s">
        <v>427</v>
      </c>
      <c r="B92" s="46" t="s">
        <v>426</v>
      </c>
      <c r="C92" s="45" t="s">
        <v>425</v>
      </c>
    </row>
    <row r="94" spans="1:3" ht="14.4" customHeight="1"/>
  </sheetData>
  <sheetProtection algorithmName="SHA-512" hashValue="t4aIdQmu0x+8HcvdEfDmLi01Gd4fPgvuvNB7pWPTlAAn0FNFAoMT0DuOm6uX5Yn2j6K45ZDjWGILfwC/ZIr9HA==" saltValue="PKUakEZE0YCy6Z3L/UW4og==" spinCount="100000" sheet="1" objects="1" scenarios="1"/>
  <autoFilter ref="A2:AE44" xr:uid="{D5DFF930-7A0E-4452-81AC-BECF4A2D162B}"/>
  <pageMargins left="0.7" right="0.7" top="0.75" bottom="0.75"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50D90-3CD4-4CBD-95F1-E16CCC5308B5}">
  <dimension ref="A1:C6"/>
  <sheetViews>
    <sheetView workbookViewId="0">
      <selection activeCell="C13" sqref="C13"/>
    </sheetView>
  </sheetViews>
  <sheetFormatPr defaultRowHeight="14.5"/>
  <cols>
    <col min="1" max="1" width="25.90625" customWidth="1"/>
    <col min="3" max="3" width="12.08984375" bestFit="1" customWidth="1"/>
  </cols>
  <sheetData>
    <row r="1" spans="1:3">
      <c r="A1" s="124" t="s">
        <v>914</v>
      </c>
    </row>
    <row r="3" spans="1:3">
      <c r="A3" t="s">
        <v>775</v>
      </c>
      <c r="B3" t="s">
        <v>215</v>
      </c>
      <c r="C3">
        <v>44103028880</v>
      </c>
    </row>
    <row r="4" spans="1:3">
      <c r="A4" t="s">
        <v>776</v>
      </c>
      <c r="B4" t="s">
        <v>215</v>
      </c>
      <c r="C4">
        <v>45403042219</v>
      </c>
    </row>
    <row r="5" spans="1:3">
      <c r="A5" t="s">
        <v>780</v>
      </c>
      <c r="B5" t="s">
        <v>215</v>
      </c>
      <c r="C5">
        <v>40103069401</v>
      </c>
    </row>
    <row r="6" spans="1:3">
      <c r="A6" t="s">
        <v>782</v>
      </c>
      <c r="B6" t="s">
        <v>215</v>
      </c>
      <c r="C6">
        <v>44101010992</v>
      </c>
    </row>
  </sheetData>
  <sheetProtection algorithmName="SHA-512" hashValue="t0H/NlL9DWG/zJC8Tbr1IWvnm4th7poqS9Fuv1p4VLlC3fchIJcfh3Fpz46YziyMjGi4I0RzqPQ58wiiEc/nbA==" saltValue="+VprPs574S3BxzK/N9imT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553F-ECCC-4AA9-9EC6-0C5D74AFD5B7}">
  <dimension ref="A1:P74"/>
  <sheetViews>
    <sheetView zoomScaleNormal="100" workbookViewId="0">
      <pane ySplit="7" topLeftCell="A8" activePane="bottomLeft" state="frozen"/>
      <selection pane="bottomLeft" activeCell="C35" sqref="C35"/>
    </sheetView>
  </sheetViews>
  <sheetFormatPr defaultColWidth="8.90625" defaultRowHeight="12.5"/>
  <cols>
    <col min="1" max="1" width="7.6328125" style="1" customWidth="1"/>
    <col min="2" max="2" width="10.54296875" style="1" customWidth="1"/>
    <col min="3" max="3" width="26" style="1" customWidth="1"/>
    <col min="4" max="4" width="21.453125" style="1" customWidth="1"/>
    <col min="5" max="5" width="12.6328125" style="1" customWidth="1"/>
    <col min="6" max="6" width="13" style="1" customWidth="1"/>
    <col min="7" max="7" width="25.36328125" style="1" customWidth="1"/>
    <col min="8" max="8" width="13.54296875" style="1" customWidth="1"/>
    <col min="9" max="9" width="26" style="1" customWidth="1"/>
    <col min="10" max="10" width="9.36328125" style="1" customWidth="1"/>
    <col min="11" max="16384" width="8.90625" style="1"/>
  </cols>
  <sheetData>
    <row r="1" spans="1:16" s="42" customFormat="1" ht="13">
      <c r="A1" s="215" t="s">
        <v>213</v>
      </c>
      <c r="B1" s="215"/>
      <c r="C1" s="215"/>
      <c r="D1" s="215"/>
      <c r="E1" s="215"/>
      <c r="F1" s="215"/>
      <c r="G1" s="215"/>
      <c r="H1" s="215"/>
      <c r="I1" s="215"/>
      <c r="J1" s="215"/>
      <c r="K1" s="215"/>
      <c r="L1" s="215"/>
      <c r="M1" s="215"/>
      <c r="N1" s="215"/>
      <c r="O1" s="215"/>
      <c r="P1" s="215"/>
    </row>
    <row r="2" spans="1:16" ht="18.75" customHeight="1">
      <c r="A2" s="217" t="s">
        <v>212</v>
      </c>
      <c r="B2" s="217"/>
      <c r="C2" s="217"/>
      <c r="E2" s="41"/>
      <c r="F2" s="41"/>
      <c r="G2" s="41"/>
      <c r="H2" s="41"/>
      <c r="I2" s="41"/>
      <c r="J2" s="3"/>
    </row>
    <row r="3" spans="1:16" s="39" customFormat="1" ht="19.5" customHeight="1">
      <c r="A3" s="40"/>
      <c r="B3" s="218" t="s">
        <v>211</v>
      </c>
      <c r="C3" s="218"/>
      <c r="D3" s="218"/>
      <c r="E3" s="218"/>
      <c r="F3" s="218"/>
      <c r="G3" s="218"/>
      <c r="H3" s="218"/>
      <c r="I3" s="218"/>
      <c r="J3" s="218"/>
    </row>
    <row r="4" spans="1:16" s="39" customFormat="1" ht="18.75" customHeight="1">
      <c r="A4" s="40"/>
      <c r="B4" s="212" t="s">
        <v>210</v>
      </c>
      <c r="C4" s="212"/>
      <c r="D4" s="212"/>
      <c r="E4" s="212"/>
      <c r="F4" s="212"/>
      <c r="G4" s="212"/>
      <c r="H4" s="212"/>
      <c r="I4" s="212"/>
      <c r="J4" s="212"/>
    </row>
    <row r="5" spans="1:16" s="39" customFormat="1" ht="18.75" customHeight="1">
      <c r="A5" s="40"/>
      <c r="B5" s="220" t="s">
        <v>209</v>
      </c>
      <c r="C5" s="220"/>
      <c r="D5" s="220"/>
      <c r="E5" s="220"/>
      <c r="F5" s="220"/>
      <c r="G5" s="220"/>
      <c r="H5" s="220"/>
      <c r="I5" s="220"/>
      <c r="J5" s="220"/>
    </row>
    <row r="6" spans="1:16" ht="13.5" thickBot="1">
      <c r="A6" s="3"/>
      <c r="B6" s="37"/>
      <c r="C6" s="37"/>
      <c r="D6" s="38"/>
      <c r="E6" s="37"/>
      <c r="F6" s="37"/>
      <c r="G6" s="3"/>
      <c r="H6" s="219" t="s">
        <v>208</v>
      </c>
      <c r="I6" s="219"/>
      <c r="J6" s="219"/>
    </row>
    <row r="7" spans="1:16" ht="30.75" customHeight="1" thickBot="1">
      <c r="A7" s="22"/>
      <c r="B7" s="35" t="s">
        <v>207</v>
      </c>
      <c r="C7" s="35" t="s">
        <v>206</v>
      </c>
      <c r="D7" s="36" t="s">
        <v>205</v>
      </c>
      <c r="E7" s="35" t="s">
        <v>204</v>
      </c>
      <c r="F7" s="35" t="s">
        <v>203</v>
      </c>
      <c r="G7" s="35" t="s">
        <v>202</v>
      </c>
      <c r="H7" s="35" t="s">
        <v>201</v>
      </c>
      <c r="I7" s="34" t="s">
        <v>200</v>
      </c>
      <c r="J7" s="34" t="s">
        <v>199</v>
      </c>
    </row>
    <row r="8" spans="1:16" ht="57.75" customHeight="1">
      <c r="A8" s="3"/>
      <c r="B8" s="20" t="s">
        <v>198</v>
      </c>
      <c r="C8" s="19" t="s">
        <v>197</v>
      </c>
      <c r="D8" s="18" t="s">
        <v>196</v>
      </c>
      <c r="E8" s="17" t="s">
        <v>59</v>
      </c>
      <c r="F8" s="14" t="s">
        <v>50</v>
      </c>
      <c r="G8" s="16" t="s">
        <v>58</v>
      </c>
      <c r="H8" s="14" t="s">
        <v>85</v>
      </c>
      <c r="I8" s="15" t="s">
        <v>195</v>
      </c>
      <c r="J8" s="14" t="s">
        <v>56</v>
      </c>
    </row>
    <row r="9" spans="1:16" ht="22.5" customHeight="1">
      <c r="A9" s="3"/>
      <c r="B9" s="20" t="s">
        <v>194</v>
      </c>
      <c r="C9" s="19" t="s">
        <v>193</v>
      </c>
      <c r="D9" s="18" t="s">
        <v>190</v>
      </c>
      <c r="E9" s="17" t="s">
        <v>59</v>
      </c>
      <c r="F9" s="14" t="s">
        <v>50</v>
      </c>
      <c r="G9" s="16" t="s">
        <v>58</v>
      </c>
      <c r="H9" s="14"/>
      <c r="I9" s="15" t="s">
        <v>186</v>
      </c>
      <c r="J9" s="14" t="s">
        <v>56</v>
      </c>
    </row>
    <row r="10" spans="1:16" ht="22.5" customHeight="1">
      <c r="A10" s="3"/>
      <c r="B10" s="20" t="s">
        <v>192</v>
      </c>
      <c r="C10" s="19" t="s">
        <v>191</v>
      </c>
      <c r="D10" s="18" t="s">
        <v>190</v>
      </c>
      <c r="E10" s="17" t="s">
        <v>59</v>
      </c>
      <c r="F10" s="14" t="s">
        <v>50</v>
      </c>
      <c r="G10" s="16" t="s">
        <v>58</v>
      </c>
      <c r="H10" s="14"/>
      <c r="I10" s="15" t="s">
        <v>186</v>
      </c>
      <c r="J10" s="14" t="s">
        <v>56</v>
      </c>
    </row>
    <row r="11" spans="1:16" ht="25.5" customHeight="1">
      <c r="A11" s="3"/>
      <c r="B11" s="20" t="s">
        <v>189</v>
      </c>
      <c r="C11" s="19" t="s">
        <v>188</v>
      </c>
      <c r="D11" s="18" t="s">
        <v>187</v>
      </c>
      <c r="E11" s="17" t="s">
        <v>59</v>
      </c>
      <c r="F11" s="14" t="s">
        <v>50</v>
      </c>
      <c r="G11" s="16" t="s">
        <v>58</v>
      </c>
      <c r="H11" s="14" t="s">
        <v>85</v>
      </c>
      <c r="I11" s="15" t="s">
        <v>186</v>
      </c>
      <c r="J11" s="14" t="s">
        <v>56</v>
      </c>
    </row>
    <row r="12" spans="1:16" ht="31.5" customHeight="1">
      <c r="A12" s="3"/>
      <c r="B12" s="20" t="s">
        <v>185</v>
      </c>
      <c r="C12" s="19" t="s">
        <v>184</v>
      </c>
      <c r="D12" s="18" t="s">
        <v>176</v>
      </c>
      <c r="E12" s="17" t="s">
        <v>59</v>
      </c>
      <c r="F12" s="14" t="s">
        <v>50</v>
      </c>
      <c r="G12" s="16" t="s">
        <v>58</v>
      </c>
      <c r="H12" s="14"/>
      <c r="I12" s="15" t="s">
        <v>183</v>
      </c>
      <c r="J12" s="14" t="s">
        <v>56</v>
      </c>
    </row>
    <row r="13" spans="1:16" ht="24" customHeight="1">
      <c r="A13" s="22"/>
      <c r="B13" s="20" t="s">
        <v>182</v>
      </c>
      <c r="C13" s="19" t="s">
        <v>181</v>
      </c>
      <c r="D13" s="18" t="s">
        <v>180</v>
      </c>
      <c r="E13" s="17" t="s">
        <v>73</v>
      </c>
      <c r="F13" s="14" t="s">
        <v>50</v>
      </c>
      <c r="G13" s="16" t="s">
        <v>58</v>
      </c>
      <c r="H13" s="14"/>
      <c r="I13" s="26" t="s">
        <v>179</v>
      </c>
      <c r="J13" s="14" t="s">
        <v>56</v>
      </c>
      <c r="L13" s="21"/>
    </row>
    <row r="14" spans="1:16" ht="24.75" customHeight="1">
      <c r="A14" s="3"/>
      <c r="B14" s="20" t="s">
        <v>178</v>
      </c>
      <c r="C14" s="19" t="s">
        <v>177</v>
      </c>
      <c r="D14" s="18" t="s">
        <v>176</v>
      </c>
      <c r="E14" s="17" t="s">
        <v>73</v>
      </c>
      <c r="F14" s="14" t="s">
        <v>50</v>
      </c>
      <c r="G14" s="16" t="s">
        <v>175</v>
      </c>
      <c r="H14" s="14"/>
      <c r="I14" s="15" t="s">
        <v>174</v>
      </c>
      <c r="J14" s="14" t="s">
        <v>56</v>
      </c>
    </row>
    <row r="15" spans="1:16" ht="23.25" customHeight="1">
      <c r="A15" s="3"/>
      <c r="B15" s="20" t="s">
        <v>173</v>
      </c>
      <c r="C15" s="19" t="s">
        <v>172</v>
      </c>
      <c r="D15" s="18" t="s">
        <v>169</v>
      </c>
      <c r="E15" s="17" t="s">
        <v>73</v>
      </c>
      <c r="F15" s="14" t="s">
        <v>50</v>
      </c>
      <c r="G15" s="16" t="s">
        <v>58</v>
      </c>
      <c r="H15" s="14"/>
      <c r="I15" s="15" t="s">
        <v>72</v>
      </c>
      <c r="J15" s="14" t="s">
        <v>56</v>
      </c>
    </row>
    <row r="16" spans="1:16" ht="23.25" customHeight="1">
      <c r="A16" s="3"/>
      <c r="B16" s="20" t="s">
        <v>171</v>
      </c>
      <c r="C16" s="19" t="s">
        <v>170</v>
      </c>
      <c r="D16" s="18" t="s">
        <v>169</v>
      </c>
      <c r="E16" s="17" t="s">
        <v>73</v>
      </c>
      <c r="F16" s="14" t="s">
        <v>50</v>
      </c>
      <c r="G16" s="16" t="s">
        <v>58</v>
      </c>
      <c r="H16" s="14"/>
      <c r="I16" s="15" t="s">
        <v>72</v>
      </c>
      <c r="J16" s="14" t="s">
        <v>56</v>
      </c>
    </row>
    <row r="17" spans="1:12" ht="27.75" customHeight="1">
      <c r="A17" s="3"/>
      <c r="B17" s="20" t="s">
        <v>168</v>
      </c>
      <c r="C17" s="19" t="s">
        <v>167</v>
      </c>
      <c r="D17" s="18" t="s">
        <v>166</v>
      </c>
      <c r="E17" s="17" t="s">
        <v>59</v>
      </c>
      <c r="F17" s="14" t="s">
        <v>50</v>
      </c>
      <c r="G17" s="16" t="s">
        <v>101</v>
      </c>
      <c r="H17" s="14" t="s">
        <v>165</v>
      </c>
      <c r="I17" s="15" t="s">
        <v>156</v>
      </c>
      <c r="J17" s="14" t="s">
        <v>56</v>
      </c>
    </row>
    <row r="18" spans="1:12" ht="27.75" customHeight="1">
      <c r="A18" s="3"/>
      <c r="B18" s="20" t="s">
        <v>164</v>
      </c>
      <c r="C18" s="19" t="s">
        <v>163</v>
      </c>
      <c r="D18" s="18" t="s">
        <v>162</v>
      </c>
      <c r="E18" s="17" t="s">
        <v>161</v>
      </c>
      <c r="F18" s="14" t="s">
        <v>50</v>
      </c>
      <c r="G18" s="16" t="s">
        <v>101</v>
      </c>
      <c r="H18" s="14"/>
      <c r="I18" s="15" t="s">
        <v>160</v>
      </c>
      <c r="J18" s="14" t="s">
        <v>56</v>
      </c>
    </row>
    <row r="19" spans="1:12" ht="27" customHeight="1">
      <c r="A19" s="3"/>
      <c r="B19" s="20" t="s">
        <v>159</v>
      </c>
      <c r="C19" s="19" t="s">
        <v>158</v>
      </c>
      <c r="D19" s="18" t="s">
        <v>157</v>
      </c>
      <c r="E19" s="17" t="s">
        <v>59</v>
      </c>
      <c r="F19" s="14" t="s">
        <v>50</v>
      </c>
      <c r="G19" s="16" t="s">
        <v>58</v>
      </c>
      <c r="H19" s="14"/>
      <c r="I19" s="15" t="s">
        <v>156</v>
      </c>
      <c r="J19" s="14" t="s">
        <v>56</v>
      </c>
    </row>
    <row r="20" spans="1:12" s="27" customFormat="1" ht="23.25" customHeight="1">
      <c r="A20" s="33"/>
      <c r="B20" s="32" t="s">
        <v>155</v>
      </c>
      <c r="C20" s="31" t="s">
        <v>154</v>
      </c>
      <c r="D20" s="30" t="s">
        <v>153</v>
      </c>
      <c r="E20" s="29" t="s">
        <v>73</v>
      </c>
      <c r="F20" s="28" t="s">
        <v>50</v>
      </c>
      <c r="G20" s="16" t="s">
        <v>58</v>
      </c>
      <c r="H20" s="28"/>
      <c r="I20" s="26" t="s">
        <v>152</v>
      </c>
      <c r="J20" s="28" t="s">
        <v>56</v>
      </c>
    </row>
    <row r="21" spans="1:12" ht="46.5" customHeight="1">
      <c r="A21" s="22"/>
      <c r="B21" s="20" t="s">
        <v>151</v>
      </c>
      <c r="C21" s="19" t="s">
        <v>150</v>
      </c>
      <c r="D21" s="18" t="s">
        <v>149</v>
      </c>
      <c r="E21" s="17" t="s">
        <v>59</v>
      </c>
      <c r="F21" s="14" t="s">
        <v>50</v>
      </c>
      <c r="G21" s="16" t="s">
        <v>58</v>
      </c>
      <c r="H21" s="14"/>
      <c r="I21" s="15" t="s">
        <v>148</v>
      </c>
      <c r="J21" s="14" t="s">
        <v>56</v>
      </c>
      <c r="L21" s="21"/>
    </row>
    <row r="22" spans="1:12" ht="33" customHeight="1">
      <c r="A22" s="22"/>
      <c r="B22" s="20" t="s">
        <v>147</v>
      </c>
      <c r="C22" s="19" t="s">
        <v>146</v>
      </c>
      <c r="D22" s="18" t="s">
        <v>145</v>
      </c>
      <c r="E22" s="17" t="s">
        <v>59</v>
      </c>
      <c r="F22" s="14" t="s">
        <v>50</v>
      </c>
      <c r="G22" s="16" t="s">
        <v>58</v>
      </c>
      <c r="H22" s="14"/>
      <c r="I22" s="26" t="s">
        <v>144</v>
      </c>
      <c r="J22" s="14" t="s">
        <v>56</v>
      </c>
      <c r="L22" s="21"/>
    </row>
    <row r="23" spans="1:12" ht="21" customHeight="1">
      <c r="A23" s="3"/>
      <c r="B23" s="20" t="s">
        <v>143</v>
      </c>
      <c r="C23" s="19" t="s">
        <v>142</v>
      </c>
      <c r="D23" s="18" t="s">
        <v>141</v>
      </c>
      <c r="E23" s="17" t="s">
        <v>73</v>
      </c>
      <c r="F23" s="14" t="s">
        <v>50</v>
      </c>
      <c r="G23" s="16" t="s">
        <v>58</v>
      </c>
      <c r="H23" s="14"/>
      <c r="I23" s="15" t="s">
        <v>100</v>
      </c>
      <c r="J23" s="14" t="s">
        <v>56</v>
      </c>
    </row>
    <row r="24" spans="1:12" ht="21" customHeight="1">
      <c r="A24" s="3"/>
      <c r="B24" s="25" t="s">
        <v>140</v>
      </c>
      <c r="C24" s="24" t="s">
        <v>139</v>
      </c>
      <c r="D24" s="20" t="s">
        <v>138</v>
      </c>
      <c r="E24" s="23" t="s">
        <v>73</v>
      </c>
      <c r="F24" s="15" t="s">
        <v>50</v>
      </c>
      <c r="G24" s="16" t="s">
        <v>58</v>
      </c>
      <c r="H24" s="14" t="s">
        <v>85</v>
      </c>
      <c r="I24" s="15" t="s">
        <v>137</v>
      </c>
      <c r="J24" s="14" t="s">
        <v>56</v>
      </c>
    </row>
    <row r="25" spans="1:12" ht="33" customHeight="1">
      <c r="A25" s="3"/>
      <c r="B25" s="20" t="s">
        <v>136</v>
      </c>
      <c r="C25" s="19" t="s">
        <v>135</v>
      </c>
      <c r="D25" s="18" t="s">
        <v>134</v>
      </c>
      <c r="E25" s="17" t="s">
        <v>59</v>
      </c>
      <c r="F25" s="14" t="s">
        <v>50</v>
      </c>
      <c r="G25" s="16" t="s">
        <v>58</v>
      </c>
      <c r="H25" s="15" t="s">
        <v>50</v>
      </c>
      <c r="I25" s="15" t="s">
        <v>77</v>
      </c>
      <c r="J25" s="14" t="s">
        <v>56</v>
      </c>
    </row>
    <row r="26" spans="1:12" ht="22.5" customHeight="1">
      <c r="A26" s="3"/>
      <c r="B26" s="20" t="s">
        <v>133</v>
      </c>
      <c r="C26" s="19" t="s">
        <v>132</v>
      </c>
      <c r="D26" s="18" t="s">
        <v>131</v>
      </c>
      <c r="E26" s="17" t="s">
        <v>59</v>
      </c>
      <c r="F26" s="14" t="s">
        <v>50</v>
      </c>
      <c r="G26" s="16" t="s">
        <v>58</v>
      </c>
      <c r="H26" s="14"/>
      <c r="I26" s="15" t="s">
        <v>77</v>
      </c>
      <c r="J26" s="14" t="s">
        <v>56</v>
      </c>
    </row>
    <row r="27" spans="1:12" ht="22.5" customHeight="1">
      <c r="A27" s="3"/>
      <c r="B27" s="20" t="s">
        <v>130</v>
      </c>
      <c r="C27" s="19" t="s">
        <v>129</v>
      </c>
      <c r="D27" s="18" t="s">
        <v>128</v>
      </c>
      <c r="E27" s="17" t="s">
        <v>59</v>
      </c>
      <c r="F27" s="14" t="s">
        <v>50</v>
      </c>
      <c r="G27" s="16" t="s">
        <v>58</v>
      </c>
      <c r="H27" s="14"/>
      <c r="I27" s="15" t="s">
        <v>127</v>
      </c>
      <c r="J27" s="14" t="s">
        <v>56</v>
      </c>
    </row>
    <row r="28" spans="1:12" ht="20.25" customHeight="1">
      <c r="A28" s="22"/>
      <c r="B28" s="20" t="s">
        <v>126</v>
      </c>
      <c r="C28" s="19" t="s">
        <v>125</v>
      </c>
      <c r="D28" s="18" t="s">
        <v>124</v>
      </c>
      <c r="E28" s="17" t="s">
        <v>59</v>
      </c>
      <c r="F28" s="14" t="s">
        <v>50</v>
      </c>
      <c r="G28" s="16" t="s">
        <v>58</v>
      </c>
      <c r="H28" s="14"/>
      <c r="I28" s="15" t="s">
        <v>123</v>
      </c>
      <c r="J28" s="14" t="s">
        <v>56</v>
      </c>
    </row>
    <row r="29" spans="1:12" ht="31.5" customHeight="1">
      <c r="A29" s="3"/>
      <c r="B29" s="20" t="s">
        <v>122</v>
      </c>
      <c r="C29" s="19" t="s">
        <v>121</v>
      </c>
      <c r="D29" s="18" t="s">
        <v>120</v>
      </c>
      <c r="E29" s="17" t="s">
        <v>59</v>
      </c>
      <c r="F29" s="14" t="s">
        <v>50</v>
      </c>
      <c r="G29" s="16" t="s">
        <v>58</v>
      </c>
      <c r="H29" s="14"/>
      <c r="I29" s="15" t="s">
        <v>119</v>
      </c>
      <c r="J29" s="14" t="s">
        <v>56</v>
      </c>
    </row>
    <row r="30" spans="1:12" ht="29.25" customHeight="1">
      <c r="A30" s="3"/>
      <c r="B30" s="20" t="s">
        <v>118</v>
      </c>
      <c r="C30" s="19" t="s">
        <v>117</v>
      </c>
      <c r="D30" s="18" t="s">
        <v>116</v>
      </c>
      <c r="E30" s="17" t="s">
        <v>59</v>
      </c>
      <c r="F30" s="14" t="s">
        <v>50</v>
      </c>
      <c r="G30" s="16" t="s">
        <v>58</v>
      </c>
      <c r="H30" s="14"/>
      <c r="I30" s="15" t="s">
        <v>77</v>
      </c>
      <c r="J30" s="14" t="s">
        <v>56</v>
      </c>
    </row>
    <row r="31" spans="1:12" ht="22.5" customHeight="1">
      <c r="A31" s="3"/>
      <c r="B31" s="20" t="s">
        <v>115</v>
      </c>
      <c r="C31" s="19" t="s">
        <v>114</v>
      </c>
      <c r="D31" s="18" t="s">
        <v>113</v>
      </c>
      <c r="E31" s="17" t="s">
        <v>59</v>
      </c>
      <c r="F31" s="14" t="s">
        <v>50</v>
      </c>
      <c r="G31" s="16" t="s">
        <v>58</v>
      </c>
      <c r="H31" s="14"/>
      <c r="I31" s="15" t="s">
        <v>112</v>
      </c>
      <c r="J31" s="14" t="s">
        <v>56</v>
      </c>
    </row>
    <row r="32" spans="1:12" ht="27.75" customHeight="1">
      <c r="A32" s="3"/>
      <c r="B32" s="20" t="s">
        <v>111</v>
      </c>
      <c r="C32" s="19" t="s">
        <v>110</v>
      </c>
      <c r="D32" s="18" t="s">
        <v>109</v>
      </c>
      <c r="E32" s="17" t="s">
        <v>59</v>
      </c>
      <c r="F32" s="14" t="s">
        <v>50</v>
      </c>
      <c r="G32" s="16" t="s">
        <v>58</v>
      </c>
      <c r="H32" s="14"/>
      <c r="I32" s="15" t="s">
        <v>108</v>
      </c>
      <c r="J32" s="14" t="s">
        <v>56</v>
      </c>
    </row>
    <row r="33" spans="1:12" ht="23.25" customHeight="1">
      <c r="A33" s="3"/>
      <c r="B33" s="20" t="s">
        <v>107</v>
      </c>
      <c r="C33" s="19" t="s">
        <v>106</v>
      </c>
      <c r="D33" s="18" t="s">
        <v>105</v>
      </c>
      <c r="E33" s="17" t="s">
        <v>73</v>
      </c>
      <c r="F33" s="14" t="s">
        <v>50</v>
      </c>
      <c r="G33" s="16" t="s">
        <v>58</v>
      </c>
      <c r="H33" s="14"/>
      <c r="I33" s="15" t="s">
        <v>72</v>
      </c>
      <c r="J33" s="14" t="s">
        <v>56</v>
      </c>
    </row>
    <row r="34" spans="1:12" ht="27.75" customHeight="1">
      <c r="A34" s="3"/>
      <c r="B34" s="20" t="s">
        <v>104</v>
      </c>
      <c r="C34" s="19" t="s">
        <v>103</v>
      </c>
      <c r="D34" s="18" t="s">
        <v>102</v>
      </c>
      <c r="E34" s="17" t="s">
        <v>73</v>
      </c>
      <c r="F34" s="14" t="s">
        <v>50</v>
      </c>
      <c r="G34" s="16" t="s">
        <v>101</v>
      </c>
      <c r="H34" s="14"/>
      <c r="I34" s="15" t="s">
        <v>100</v>
      </c>
      <c r="J34" s="14" t="s">
        <v>56</v>
      </c>
    </row>
    <row r="35" spans="1:12" ht="27.75" customHeight="1">
      <c r="A35" s="3"/>
      <c r="B35" s="20" t="s">
        <v>99</v>
      </c>
      <c r="C35" s="19" t="s">
        <v>98</v>
      </c>
      <c r="D35" s="18" t="s">
        <v>97</v>
      </c>
      <c r="E35" s="17" t="s">
        <v>73</v>
      </c>
      <c r="F35" s="14" t="s">
        <v>50</v>
      </c>
      <c r="G35" s="16" t="s">
        <v>58</v>
      </c>
      <c r="H35" s="14"/>
      <c r="I35" s="15" t="s">
        <v>72</v>
      </c>
      <c r="J35" s="14" t="s">
        <v>56</v>
      </c>
    </row>
    <row r="36" spans="1:12" ht="24" customHeight="1">
      <c r="A36" s="3"/>
      <c r="B36" s="20" t="s">
        <v>96</v>
      </c>
      <c r="C36" s="19" t="s">
        <v>95</v>
      </c>
      <c r="D36" s="18" t="s">
        <v>94</v>
      </c>
      <c r="E36" s="17" t="s">
        <v>59</v>
      </c>
      <c r="F36" s="14" t="s">
        <v>50</v>
      </c>
      <c r="G36" s="16" t="s">
        <v>58</v>
      </c>
      <c r="H36" s="15" t="s">
        <v>48</v>
      </c>
      <c r="I36" s="15" t="s">
        <v>93</v>
      </c>
      <c r="J36" s="14" t="s">
        <v>56</v>
      </c>
      <c r="L36" s="21"/>
    </row>
    <row r="37" spans="1:12" ht="23.25" customHeight="1">
      <c r="A37" s="3"/>
      <c r="B37" s="20" t="s">
        <v>92</v>
      </c>
      <c r="C37" s="19" t="s">
        <v>91</v>
      </c>
      <c r="D37" s="18" t="s">
        <v>90</v>
      </c>
      <c r="E37" s="17" t="s">
        <v>73</v>
      </c>
      <c r="F37" s="14" t="s">
        <v>50</v>
      </c>
      <c r="G37" s="16" t="s">
        <v>58</v>
      </c>
      <c r="H37" s="14"/>
      <c r="I37" s="15" t="s">
        <v>89</v>
      </c>
      <c r="J37" s="14" t="s">
        <v>56</v>
      </c>
    </row>
    <row r="38" spans="1:12" ht="38.25" customHeight="1">
      <c r="A38" s="3"/>
      <c r="B38" s="20" t="s">
        <v>88</v>
      </c>
      <c r="C38" s="19" t="s">
        <v>87</v>
      </c>
      <c r="D38" s="18" t="s">
        <v>86</v>
      </c>
      <c r="E38" s="17" t="s">
        <v>59</v>
      </c>
      <c r="F38" s="14" t="s">
        <v>50</v>
      </c>
      <c r="G38" s="16" t="s">
        <v>58</v>
      </c>
      <c r="H38" s="14" t="s">
        <v>85</v>
      </c>
      <c r="I38" s="15" t="s">
        <v>84</v>
      </c>
      <c r="J38" s="14" t="s">
        <v>56</v>
      </c>
      <c r="L38" s="21"/>
    </row>
    <row r="39" spans="1:12" ht="23.25" customHeight="1">
      <c r="A39" s="3"/>
      <c r="B39" s="20" t="s">
        <v>83</v>
      </c>
      <c r="C39" s="19" t="s">
        <v>82</v>
      </c>
      <c r="D39" s="18" t="s">
        <v>81</v>
      </c>
      <c r="E39" s="17" t="s">
        <v>73</v>
      </c>
      <c r="F39" s="14" t="s">
        <v>50</v>
      </c>
      <c r="G39" s="16" t="s">
        <v>58</v>
      </c>
      <c r="H39" s="14"/>
      <c r="I39" s="15" t="s">
        <v>72</v>
      </c>
      <c r="J39" s="14" t="s">
        <v>56</v>
      </c>
    </row>
    <row r="40" spans="1:12" ht="28.5" customHeight="1">
      <c r="A40" s="3"/>
      <c r="B40" s="20" t="s">
        <v>80</v>
      </c>
      <c r="C40" s="19" t="s">
        <v>79</v>
      </c>
      <c r="D40" s="18" t="s">
        <v>78</v>
      </c>
      <c r="E40" s="17" t="s">
        <v>59</v>
      </c>
      <c r="F40" s="14" t="s">
        <v>50</v>
      </c>
      <c r="G40" s="16" t="s">
        <v>58</v>
      </c>
      <c r="H40" s="14"/>
      <c r="I40" s="15" t="s">
        <v>77</v>
      </c>
      <c r="J40" s="14" t="s">
        <v>56</v>
      </c>
    </row>
    <row r="41" spans="1:12" ht="23.25" customHeight="1">
      <c r="A41" s="3"/>
      <c r="B41" s="20" t="s">
        <v>76</v>
      </c>
      <c r="C41" s="19" t="s">
        <v>75</v>
      </c>
      <c r="D41" s="18" t="s">
        <v>74</v>
      </c>
      <c r="E41" s="17" t="s">
        <v>73</v>
      </c>
      <c r="F41" s="14" t="s">
        <v>50</v>
      </c>
      <c r="G41" s="16" t="s">
        <v>58</v>
      </c>
      <c r="H41" s="14"/>
      <c r="I41" s="15" t="s">
        <v>72</v>
      </c>
      <c r="J41" s="14" t="s">
        <v>56</v>
      </c>
    </row>
    <row r="42" spans="1:12" ht="50.25" customHeight="1">
      <c r="A42" s="3"/>
      <c r="B42" s="20" t="s">
        <v>71</v>
      </c>
      <c r="C42" s="19" t="s">
        <v>70</v>
      </c>
      <c r="D42" s="18" t="s">
        <v>69</v>
      </c>
      <c r="E42" s="17" t="s">
        <v>59</v>
      </c>
      <c r="F42" s="14" t="s">
        <v>50</v>
      </c>
      <c r="G42" s="16" t="s">
        <v>58</v>
      </c>
      <c r="H42" s="14"/>
      <c r="I42" s="15" t="s">
        <v>68</v>
      </c>
      <c r="J42" s="14" t="s">
        <v>56</v>
      </c>
    </row>
    <row r="43" spans="1:12" ht="102.75" customHeight="1">
      <c r="A43" s="3"/>
      <c r="B43" s="20" t="s">
        <v>67</v>
      </c>
      <c r="C43" s="19" t="s">
        <v>66</v>
      </c>
      <c r="D43" s="18" t="s">
        <v>65</v>
      </c>
      <c r="E43" s="17" t="s">
        <v>59</v>
      </c>
      <c r="F43" s="14" t="s">
        <v>50</v>
      </c>
      <c r="G43" s="16" t="s">
        <v>58</v>
      </c>
      <c r="H43" s="14" t="s">
        <v>64</v>
      </c>
      <c r="I43" s="15" t="s">
        <v>63</v>
      </c>
      <c r="J43" s="14" t="s">
        <v>56</v>
      </c>
    </row>
    <row r="44" spans="1:12" ht="24" customHeight="1">
      <c r="A44" s="3"/>
      <c r="B44" s="20" t="s">
        <v>62</v>
      </c>
      <c r="C44" s="19" t="s">
        <v>61</v>
      </c>
      <c r="D44" s="18" t="s">
        <v>60</v>
      </c>
      <c r="E44" s="17" t="s">
        <v>59</v>
      </c>
      <c r="F44" s="14" t="s">
        <v>50</v>
      </c>
      <c r="G44" s="16" t="s">
        <v>58</v>
      </c>
      <c r="H44" s="14"/>
      <c r="I44" s="15" t="s">
        <v>57</v>
      </c>
      <c r="J44" s="14" t="s">
        <v>56</v>
      </c>
    </row>
    <row r="45" spans="1:12" ht="12.75" customHeight="1">
      <c r="A45" s="3"/>
      <c r="B45" s="3"/>
      <c r="C45" s="3"/>
      <c r="D45" s="3"/>
      <c r="E45" s="3"/>
      <c r="F45" s="3"/>
      <c r="G45" s="3"/>
      <c r="H45" s="3"/>
      <c r="I45" s="3"/>
      <c r="J45" s="3"/>
    </row>
    <row r="46" spans="1:12" ht="13">
      <c r="A46" s="3"/>
      <c r="B46" s="213" t="s">
        <v>55</v>
      </c>
      <c r="C46" s="213"/>
      <c r="D46" s="213"/>
      <c r="E46" s="213"/>
      <c r="F46" s="213"/>
      <c r="G46" s="213"/>
      <c r="H46" s="213"/>
      <c r="I46" s="213"/>
      <c r="J46" s="213"/>
    </row>
    <row r="47" spans="1:12" ht="13">
      <c r="A47" s="3"/>
      <c r="B47" s="4"/>
      <c r="C47" s="4"/>
      <c r="D47" s="4"/>
      <c r="E47" s="4"/>
      <c r="F47" s="4"/>
      <c r="G47" s="4"/>
      <c r="H47" s="4"/>
      <c r="I47" s="4"/>
      <c r="J47" s="4"/>
    </row>
    <row r="48" spans="1:12" ht="18" customHeight="1">
      <c r="A48" s="13" t="s">
        <v>54</v>
      </c>
      <c r="B48" s="222" t="s">
        <v>53</v>
      </c>
      <c r="C48" s="222"/>
      <c r="D48" s="222"/>
      <c r="E48" s="222"/>
      <c r="F48" s="222"/>
      <c r="G48" s="222"/>
      <c r="H48" s="222"/>
      <c r="I48" s="222"/>
      <c r="J48" s="222"/>
    </row>
    <row r="49" spans="1:11" ht="18">
      <c r="A49" s="4" t="s">
        <v>52</v>
      </c>
      <c r="B49" s="12" t="s">
        <v>51</v>
      </c>
      <c r="C49" s="3"/>
      <c r="D49" s="7"/>
      <c r="E49" s="7"/>
      <c r="F49" s="7"/>
      <c r="G49" s="7"/>
      <c r="H49" s="11"/>
      <c r="I49" s="7"/>
      <c r="J49" s="7"/>
    </row>
    <row r="50" spans="1:11" ht="14.25" customHeight="1">
      <c r="A50" s="4"/>
      <c r="B50" s="7" t="s">
        <v>50</v>
      </c>
      <c r="C50" s="216" t="s">
        <v>49</v>
      </c>
      <c r="D50" s="216"/>
      <c r="E50" s="216"/>
      <c r="F50" s="216"/>
      <c r="G50" s="216"/>
      <c r="H50" s="216"/>
      <c r="I50" s="216"/>
      <c r="J50" s="216"/>
    </row>
    <row r="51" spans="1:11" ht="17.25" customHeight="1">
      <c r="A51" s="4"/>
      <c r="B51" s="10" t="s">
        <v>48</v>
      </c>
      <c r="C51" s="222" t="s">
        <v>47</v>
      </c>
      <c r="D51" s="222"/>
      <c r="E51" s="222"/>
      <c r="F51" s="222"/>
      <c r="G51" s="2"/>
      <c r="H51" s="2"/>
      <c r="I51" s="2"/>
      <c r="J51" s="2"/>
    </row>
    <row r="52" spans="1:11" ht="26">
      <c r="A52" s="4" t="s">
        <v>46</v>
      </c>
      <c r="B52" s="9" t="s">
        <v>45</v>
      </c>
      <c r="C52" s="3"/>
      <c r="D52" s="9"/>
      <c r="E52" s="4"/>
      <c r="F52" s="4"/>
      <c r="G52" s="4"/>
      <c r="H52" s="4"/>
      <c r="I52" s="4"/>
      <c r="J52" s="4"/>
    </row>
    <row r="53" spans="1:11" ht="13">
      <c r="A53" s="4"/>
      <c r="B53" s="7" t="s">
        <v>44</v>
      </c>
      <c r="C53" s="8" t="s">
        <v>43</v>
      </c>
      <c r="D53" s="8"/>
      <c r="E53" s="8"/>
      <c r="F53" s="8"/>
      <c r="G53" s="8"/>
      <c r="H53" s="8"/>
      <c r="I53" s="8"/>
      <c r="J53" s="8"/>
      <c r="K53" s="6"/>
    </row>
    <row r="54" spans="1:11" ht="12.75" customHeight="1">
      <c r="A54" s="4"/>
      <c r="B54" s="7" t="s">
        <v>42</v>
      </c>
      <c r="C54" s="214" t="s">
        <v>41</v>
      </c>
      <c r="D54" s="214"/>
      <c r="E54" s="214"/>
      <c r="F54" s="214"/>
      <c r="G54" s="214"/>
      <c r="H54" s="214"/>
      <c r="I54" s="214"/>
      <c r="J54" s="214"/>
      <c r="K54" s="6"/>
    </row>
    <row r="55" spans="1:11" ht="12.75" customHeight="1">
      <c r="A55" s="4"/>
      <c r="B55" s="7" t="s">
        <v>40</v>
      </c>
      <c r="C55" s="7" t="s">
        <v>39</v>
      </c>
      <c r="D55" s="7"/>
      <c r="E55" s="7"/>
      <c r="F55" s="7"/>
      <c r="G55" s="7"/>
      <c r="H55" s="7"/>
      <c r="I55" s="7"/>
      <c r="J55" s="7"/>
      <c r="K55" s="6"/>
    </row>
    <row r="56" spans="1:11" ht="12.75" customHeight="1">
      <c r="A56" s="4"/>
      <c r="B56" s="7" t="s">
        <v>38</v>
      </c>
      <c r="C56" s="214" t="s">
        <v>37</v>
      </c>
      <c r="D56" s="214"/>
      <c r="E56" s="214"/>
      <c r="F56" s="7"/>
      <c r="G56" s="7"/>
      <c r="H56" s="7"/>
      <c r="I56" s="7"/>
      <c r="J56" s="7"/>
      <c r="K56" s="6"/>
    </row>
    <row r="57" spans="1:11" ht="12.75" customHeight="1">
      <c r="A57" s="4"/>
      <c r="B57" s="7" t="s">
        <v>36</v>
      </c>
      <c r="C57" s="7" t="s">
        <v>35</v>
      </c>
      <c r="D57" s="7"/>
      <c r="E57" s="7"/>
      <c r="F57" s="7"/>
      <c r="G57" s="7"/>
      <c r="H57" s="7"/>
      <c r="I57" s="7"/>
      <c r="J57" s="7"/>
      <c r="K57" s="6"/>
    </row>
    <row r="58" spans="1:11" ht="12.75" customHeight="1">
      <c r="A58" s="4"/>
      <c r="B58" s="7" t="s">
        <v>34</v>
      </c>
      <c r="C58" s="214" t="s">
        <v>33</v>
      </c>
      <c r="D58" s="214"/>
      <c r="E58" s="214"/>
      <c r="F58" s="214"/>
      <c r="G58" s="214"/>
      <c r="H58" s="7"/>
      <c r="I58" s="7"/>
      <c r="J58" s="7"/>
      <c r="K58" s="6"/>
    </row>
    <row r="59" spans="1:11" ht="12.75" customHeight="1">
      <c r="A59" s="4"/>
      <c r="B59" s="7" t="s">
        <v>32</v>
      </c>
      <c r="C59" s="7" t="s">
        <v>31</v>
      </c>
      <c r="D59" s="7"/>
      <c r="E59" s="7"/>
      <c r="F59" s="7"/>
      <c r="G59" s="7"/>
      <c r="H59" s="7"/>
      <c r="I59" s="7"/>
      <c r="J59" s="7"/>
      <c r="K59" s="6"/>
    </row>
    <row r="60" spans="1:11" ht="12.75" customHeight="1">
      <c r="A60" s="4"/>
      <c r="B60" s="7" t="s">
        <v>30</v>
      </c>
      <c r="C60" s="7" t="s">
        <v>29</v>
      </c>
      <c r="D60" s="7"/>
      <c r="E60" s="7"/>
      <c r="F60" s="7"/>
      <c r="G60" s="7"/>
      <c r="H60" s="7"/>
      <c r="I60" s="7"/>
      <c r="J60" s="7"/>
      <c r="K60" s="6"/>
    </row>
    <row r="61" spans="1:11" ht="12.75" customHeight="1">
      <c r="A61" s="4"/>
      <c r="B61" s="7" t="s">
        <v>28</v>
      </c>
      <c r="C61" s="7" t="s">
        <v>27</v>
      </c>
      <c r="D61" s="7"/>
      <c r="E61" s="7"/>
      <c r="F61" s="7"/>
      <c r="G61" s="7"/>
      <c r="H61" s="7"/>
      <c r="I61" s="7"/>
      <c r="J61" s="7"/>
      <c r="K61" s="6"/>
    </row>
    <row r="62" spans="1:11" ht="12.75" customHeight="1">
      <c r="A62" s="4"/>
      <c r="B62" s="7" t="s">
        <v>26</v>
      </c>
      <c r="C62" s="2" t="s">
        <v>25</v>
      </c>
      <c r="D62" s="7"/>
      <c r="E62" s="7"/>
      <c r="F62" s="7"/>
      <c r="G62" s="7"/>
      <c r="H62" s="7"/>
      <c r="I62" s="7"/>
      <c r="J62" s="7"/>
      <c r="K62" s="6"/>
    </row>
    <row r="63" spans="1:11" ht="12.75" customHeight="1">
      <c r="A63" s="4"/>
      <c r="B63" s="7" t="s">
        <v>24</v>
      </c>
      <c r="C63" s="214" t="s">
        <v>23</v>
      </c>
      <c r="D63" s="214"/>
      <c r="E63" s="214"/>
      <c r="F63" s="214"/>
      <c r="G63" s="214"/>
      <c r="H63" s="214"/>
      <c r="I63" s="214"/>
      <c r="J63" s="7"/>
      <c r="K63" s="6"/>
    </row>
    <row r="64" spans="1:11" ht="12.75" customHeight="1">
      <c r="A64" s="4"/>
      <c r="B64" s="7" t="s">
        <v>22</v>
      </c>
      <c r="C64" s="214" t="s">
        <v>21</v>
      </c>
      <c r="D64" s="214"/>
      <c r="E64" s="214"/>
      <c r="F64" s="214"/>
      <c r="G64" s="214"/>
      <c r="H64" s="214"/>
      <c r="I64" s="214"/>
      <c r="J64" s="7"/>
      <c r="K64" s="6"/>
    </row>
    <row r="65" spans="1:11" ht="12.75" customHeight="1">
      <c r="A65" s="4"/>
      <c r="B65" s="7" t="s">
        <v>20</v>
      </c>
      <c r="C65" s="214" t="s">
        <v>19</v>
      </c>
      <c r="D65" s="214"/>
      <c r="E65" s="214"/>
      <c r="F65" s="214"/>
      <c r="G65" s="214"/>
      <c r="H65" s="214"/>
      <c r="I65" s="214"/>
      <c r="J65" s="7"/>
      <c r="K65" s="6"/>
    </row>
    <row r="66" spans="1:11" ht="12.75" customHeight="1">
      <c r="A66" s="4"/>
      <c r="B66" s="7" t="s">
        <v>18</v>
      </c>
      <c r="C66" s="7" t="s">
        <v>17</v>
      </c>
      <c r="D66" s="7"/>
      <c r="E66" s="7"/>
      <c r="F66" s="7"/>
      <c r="G66" s="7"/>
      <c r="H66" s="7"/>
      <c r="I66" s="7"/>
      <c r="J66" s="7"/>
      <c r="K66" s="6"/>
    </row>
    <row r="67" spans="1:11" ht="13">
      <c r="A67" s="4" t="s">
        <v>16</v>
      </c>
      <c r="B67" s="5" t="s">
        <v>15</v>
      </c>
      <c r="C67" s="3"/>
      <c r="D67" s="3"/>
      <c r="E67" s="3"/>
      <c r="F67" s="4"/>
      <c r="G67" s="3"/>
      <c r="H67" s="3"/>
      <c r="I67" s="3"/>
      <c r="J67" s="3"/>
    </row>
    <row r="68" spans="1:11" ht="13.5" customHeight="1">
      <c r="A68" s="4"/>
      <c r="B68" s="2" t="s">
        <v>14</v>
      </c>
      <c r="C68" s="216" t="s">
        <v>13</v>
      </c>
      <c r="D68" s="216"/>
      <c r="E68" s="216"/>
      <c r="F68" s="216"/>
      <c r="G68" s="3"/>
      <c r="H68" s="3"/>
      <c r="I68" s="3"/>
      <c r="J68" s="3"/>
    </row>
    <row r="69" spans="1:11" ht="16.5" customHeight="1">
      <c r="A69" s="4" t="s">
        <v>12</v>
      </c>
      <c r="B69" s="2" t="s">
        <v>11</v>
      </c>
      <c r="C69" s="221" t="s">
        <v>10</v>
      </c>
      <c r="D69" s="221"/>
      <c r="E69" s="221"/>
      <c r="F69" s="221"/>
      <c r="G69" s="221"/>
      <c r="H69" s="221"/>
      <c r="I69" s="221"/>
      <c r="J69" s="221"/>
    </row>
    <row r="70" spans="1:11" ht="13">
      <c r="A70" s="3"/>
      <c r="B70" s="2" t="s">
        <v>9</v>
      </c>
      <c r="C70" s="2" t="s">
        <v>8</v>
      </c>
      <c r="D70" s="3"/>
      <c r="E70" s="3"/>
      <c r="F70" s="3"/>
      <c r="G70" s="3"/>
      <c r="H70" s="3"/>
      <c r="I70" s="3"/>
      <c r="J70" s="3"/>
    </row>
    <row r="71" spans="1:11" ht="13">
      <c r="A71" s="3"/>
      <c r="B71" s="2" t="s">
        <v>7</v>
      </c>
      <c r="C71" s="2" t="s">
        <v>6</v>
      </c>
      <c r="D71" s="3"/>
      <c r="E71" s="3"/>
      <c r="F71" s="3"/>
      <c r="G71" s="3"/>
      <c r="H71" s="3"/>
      <c r="I71" s="3"/>
      <c r="J71" s="3"/>
    </row>
    <row r="72" spans="1:11" ht="13">
      <c r="A72" s="3"/>
      <c r="B72" s="2" t="s">
        <v>5</v>
      </c>
      <c r="C72" s="2" t="s">
        <v>4</v>
      </c>
      <c r="D72" s="3"/>
      <c r="E72" s="3"/>
      <c r="F72" s="3"/>
      <c r="G72" s="3"/>
      <c r="H72" s="3"/>
      <c r="I72" s="3"/>
      <c r="J72" s="3"/>
    </row>
    <row r="73" spans="1:11" ht="13">
      <c r="A73" s="3"/>
      <c r="B73" s="2" t="s">
        <v>3</v>
      </c>
      <c r="C73" s="2" t="s">
        <v>2</v>
      </c>
      <c r="D73" s="3"/>
      <c r="E73" s="3"/>
      <c r="F73" s="3"/>
      <c r="G73" s="3"/>
      <c r="H73" s="3"/>
      <c r="I73" s="3"/>
      <c r="J73" s="3"/>
    </row>
    <row r="74" spans="1:11" ht="13">
      <c r="B74" s="2" t="s">
        <v>1</v>
      </c>
      <c r="C74" s="2" t="s">
        <v>0</v>
      </c>
    </row>
  </sheetData>
  <sheetProtection algorithmName="SHA-512" hashValue="Q08wks3YwJnvhC6AWRDcmU+2VIjuJSkVHaWY/s9X3Y7SYxb/r9rKE/yQD0E8sdOGnLwSBHJslLpS1nS2Fw/qPQ==" saltValue="aoiIVTMGHpWzPt4ML+Outw==" spinCount="100000" sheet="1" objects="1" scenarios="1"/>
  <mergeCells count="18">
    <mergeCell ref="C69:J69"/>
    <mergeCell ref="C50:J50"/>
    <mergeCell ref="B48:J48"/>
    <mergeCell ref="C54:J54"/>
    <mergeCell ref="C64:I64"/>
    <mergeCell ref="C65:I65"/>
    <mergeCell ref="C56:E56"/>
    <mergeCell ref="C51:F51"/>
    <mergeCell ref="C58:G58"/>
    <mergeCell ref="B4:J4"/>
    <mergeCell ref="B46:J46"/>
    <mergeCell ref="C63:I63"/>
    <mergeCell ref="A1:P1"/>
    <mergeCell ref="C68:F68"/>
    <mergeCell ref="A2:C2"/>
    <mergeCell ref="B3:J3"/>
    <mergeCell ref="H6:J6"/>
    <mergeCell ref="B5:J5"/>
  </mergeCells>
  <pageMargins left="0.21" right="0.18" top="0.39" bottom="0.37" header="0.28000000000000003" footer="0.23"/>
  <pageSetup paperSize="9" orientation="landscape" r:id="rId1"/>
  <headerFooter alignWithMargins="0">
    <oddFooter>&amp;L&amp;D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94EC-FD97-445B-98D0-142FBBAEE7B6}">
  <dimension ref="A1:K58"/>
  <sheetViews>
    <sheetView topLeftCell="B1" workbookViewId="0">
      <selection activeCell="C12" sqref="C12"/>
    </sheetView>
  </sheetViews>
  <sheetFormatPr defaultRowHeight="14.5"/>
  <cols>
    <col min="1" max="1" width="6.81640625" customWidth="1"/>
    <col min="2" max="2" width="38.81640625" customWidth="1"/>
    <col min="3" max="3" width="38.81640625" style="168" customWidth="1"/>
    <col min="6" max="6" width="15.54296875" customWidth="1"/>
    <col min="7" max="7" width="22.81640625" customWidth="1"/>
    <col min="8" max="8" width="61.6328125" customWidth="1"/>
  </cols>
  <sheetData>
    <row r="1" spans="1:11">
      <c r="A1" s="225"/>
      <c r="B1" s="227" t="s">
        <v>1078</v>
      </c>
      <c r="C1" s="229" t="s">
        <v>1078</v>
      </c>
      <c r="D1" s="223" t="s">
        <v>1077</v>
      </c>
      <c r="E1" s="223" t="s">
        <v>1076</v>
      </c>
      <c r="F1" s="223" t="s">
        <v>1075</v>
      </c>
      <c r="G1" s="223" t="s">
        <v>1074</v>
      </c>
      <c r="H1" s="223" t="s">
        <v>1073</v>
      </c>
      <c r="I1" s="223" t="s">
        <v>1109</v>
      </c>
    </row>
    <row r="2" spans="1:11" ht="15" thickBot="1">
      <c r="A2" s="226"/>
      <c r="B2" s="228"/>
      <c r="C2" s="230"/>
      <c r="D2" s="224"/>
      <c r="E2" s="224"/>
      <c r="F2" s="224"/>
      <c r="G2" s="224"/>
      <c r="H2" s="224"/>
      <c r="I2" s="224"/>
    </row>
    <row r="3" spans="1:11" ht="15" customHeight="1">
      <c r="A3" s="134">
        <v>1</v>
      </c>
      <c r="B3" s="149" t="s">
        <v>1072</v>
      </c>
      <c r="C3" s="166" t="s">
        <v>1079</v>
      </c>
      <c r="D3" s="152">
        <v>0.9</v>
      </c>
      <c r="E3" s="152" t="s">
        <v>926</v>
      </c>
      <c r="F3" s="151">
        <v>41582</v>
      </c>
      <c r="G3" s="143" t="s">
        <v>1071</v>
      </c>
      <c r="H3" s="150" t="s">
        <v>1070</v>
      </c>
      <c r="I3" s="150"/>
    </row>
    <row r="4" spans="1:11">
      <c r="A4" s="134">
        <v>2</v>
      </c>
      <c r="B4" s="149" t="s">
        <v>1069</v>
      </c>
      <c r="C4" s="166" t="s">
        <v>221</v>
      </c>
      <c r="D4" s="132">
        <v>1.96</v>
      </c>
      <c r="E4" s="132" t="s">
        <v>919</v>
      </c>
      <c r="F4" s="131">
        <v>40906</v>
      </c>
      <c r="G4" s="131" t="s">
        <v>1101</v>
      </c>
      <c r="H4" s="130" t="s">
        <v>1068</v>
      </c>
      <c r="I4" s="130"/>
    </row>
    <row r="5" spans="1:11">
      <c r="A5" s="135">
        <v>3</v>
      </c>
      <c r="B5" s="133" t="s">
        <v>1067</v>
      </c>
      <c r="C5" s="139" t="s">
        <v>1080</v>
      </c>
      <c r="D5" s="132">
        <v>0.9</v>
      </c>
      <c r="E5" s="132" t="s">
        <v>919</v>
      </c>
      <c r="F5" s="131">
        <v>40927</v>
      </c>
      <c r="G5" s="131" t="s">
        <v>1066</v>
      </c>
      <c r="H5" s="130" t="s">
        <v>1065</v>
      </c>
      <c r="I5" s="130"/>
    </row>
    <row r="6" spans="1:11">
      <c r="A6" s="134">
        <v>4</v>
      </c>
      <c r="B6" s="133" t="s">
        <v>1064</v>
      </c>
      <c r="C6" s="139" t="s">
        <v>222</v>
      </c>
      <c r="D6" s="132">
        <v>1.95</v>
      </c>
      <c r="E6" s="132" t="s">
        <v>919</v>
      </c>
      <c r="F6" s="131">
        <v>40729</v>
      </c>
      <c r="G6" s="131" t="s">
        <v>1063</v>
      </c>
      <c r="H6" s="130" t="s">
        <v>1062</v>
      </c>
      <c r="I6" s="130"/>
    </row>
    <row r="7" spans="1:11">
      <c r="A7" s="134">
        <v>5</v>
      </c>
      <c r="B7" s="133" t="s">
        <v>1061</v>
      </c>
      <c r="C7" s="139" t="s">
        <v>248</v>
      </c>
      <c r="D7" s="132">
        <v>1.4990000000000001</v>
      </c>
      <c r="E7" s="132" t="s">
        <v>919</v>
      </c>
      <c r="F7" s="131">
        <v>40892</v>
      </c>
      <c r="G7" s="131" t="s">
        <v>1060</v>
      </c>
      <c r="H7" s="130" t="s">
        <v>1059</v>
      </c>
      <c r="I7" s="130"/>
    </row>
    <row r="8" spans="1:11">
      <c r="A8" s="135">
        <v>6</v>
      </c>
      <c r="B8" s="133" t="s">
        <v>1056</v>
      </c>
      <c r="C8" s="139" t="s">
        <v>694</v>
      </c>
      <c r="D8" s="135">
        <v>1.5</v>
      </c>
      <c r="E8" s="135" t="s">
        <v>926</v>
      </c>
      <c r="F8" s="142">
        <v>41758</v>
      </c>
      <c r="G8" s="142" t="s">
        <v>1058</v>
      </c>
      <c r="H8" s="141" t="s">
        <v>1057</v>
      </c>
      <c r="I8" s="141"/>
    </row>
    <row r="9" spans="1:11">
      <c r="A9" s="134">
        <v>7</v>
      </c>
      <c r="B9" s="133" t="s">
        <v>1056</v>
      </c>
      <c r="C9" s="139" t="s">
        <v>694</v>
      </c>
      <c r="D9" s="132">
        <v>0.5</v>
      </c>
      <c r="E9" s="132" t="s">
        <v>926</v>
      </c>
      <c r="F9" s="131">
        <v>41369</v>
      </c>
      <c r="G9" s="148" t="s">
        <v>1055</v>
      </c>
      <c r="H9" s="130" t="s">
        <v>1054</v>
      </c>
      <c r="I9" s="130"/>
      <c r="K9" t="s">
        <v>735</v>
      </c>
    </row>
    <row r="10" spans="1:11">
      <c r="A10" s="134">
        <v>8</v>
      </c>
      <c r="B10" s="133" t="s">
        <v>1053</v>
      </c>
      <c r="C10" s="139" t="s">
        <v>1095</v>
      </c>
      <c r="D10" s="132">
        <v>0.999</v>
      </c>
      <c r="E10" s="132" t="s">
        <v>926</v>
      </c>
      <c r="F10" s="131">
        <v>41312</v>
      </c>
      <c r="G10" s="131" t="s">
        <v>1052</v>
      </c>
      <c r="H10" s="130" t="s">
        <v>1051</v>
      </c>
      <c r="I10" s="130"/>
    </row>
    <row r="11" spans="1:11">
      <c r="A11" s="135">
        <v>9</v>
      </c>
      <c r="B11" s="133" t="s">
        <v>1050</v>
      </c>
      <c r="C11" s="139" t="s">
        <v>691</v>
      </c>
      <c r="D11" s="132">
        <v>0.6</v>
      </c>
      <c r="E11" s="132" t="s">
        <v>919</v>
      </c>
      <c r="F11" s="131">
        <v>41242</v>
      </c>
      <c r="G11" s="131" t="s">
        <v>1049</v>
      </c>
      <c r="H11" s="130" t="s">
        <v>1048</v>
      </c>
      <c r="I11" s="130"/>
    </row>
    <row r="12" spans="1:11">
      <c r="A12" s="134">
        <v>10</v>
      </c>
      <c r="B12" s="133" t="s">
        <v>1047</v>
      </c>
      <c r="C12" s="139" t="s">
        <v>359</v>
      </c>
      <c r="D12" s="132">
        <v>0.6</v>
      </c>
      <c r="E12" s="132" t="s">
        <v>919</v>
      </c>
      <c r="F12" s="131">
        <v>40759</v>
      </c>
      <c r="G12" s="131" t="s">
        <v>1046</v>
      </c>
      <c r="H12" s="130" t="s">
        <v>1045</v>
      </c>
      <c r="I12" s="130"/>
    </row>
    <row r="13" spans="1:11">
      <c r="A13" s="134">
        <v>11</v>
      </c>
      <c r="B13" s="133" t="s">
        <v>1044</v>
      </c>
      <c r="C13" s="139" t="s">
        <v>420</v>
      </c>
      <c r="D13" s="132">
        <v>0.999</v>
      </c>
      <c r="E13" s="132" t="s">
        <v>919</v>
      </c>
      <c r="F13" s="131">
        <v>40710</v>
      </c>
      <c r="G13" s="140" t="s">
        <v>1025</v>
      </c>
      <c r="H13" s="130" t="s">
        <v>1043</v>
      </c>
      <c r="I13" s="130"/>
    </row>
    <row r="14" spans="1:11">
      <c r="A14" s="135">
        <v>12</v>
      </c>
      <c r="B14" s="133" t="s">
        <v>1042</v>
      </c>
      <c r="C14" s="139" t="s">
        <v>228</v>
      </c>
      <c r="D14" s="132">
        <v>1.998</v>
      </c>
      <c r="E14" s="132" t="s">
        <v>919</v>
      </c>
      <c r="F14" s="131">
        <v>40588</v>
      </c>
      <c r="G14" s="138" t="s">
        <v>947</v>
      </c>
      <c r="H14" s="130" t="s">
        <v>1041</v>
      </c>
      <c r="I14" s="130"/>
    </row>
    <row r="15" spans="1:11">
      <c r="A15" s="134">
        <v>13</v>
      </c>
      <c r="B15" s="133" t="s">
        <v>1040</v>
      </c>
      <c r="C15" s="139" t="s">
        <v>683</v>
      </c>
      <c r="D15" s="132">
        <v>2</v>
      </c>
      <c r="E15" s="132" t="s">
        <v>919</v>
      </c>
      <c r="F15" s="131">
        <v>40539</v>
      </c>
      <c r="G15" s="154" t="s">
        <v>1100</v>
      </c>
      <c r="H15" s="130" t="s">
        <v>1039</v>
      </c>
      <c r="I15" s="130"/>
    </row>
    <row r="16" spans="1:11">
      <c r="A16" s="134">
        <v>14</v>
      </c>
      <c r="B16" s="133" t="s">
        <v>1038</v>
      </c>
      <c r="C16" s="139" t="s">
        <v>680</v>
      </c>
      <c r="D16" s="132">
        <v>1.96</v>
      </c>
      <c r="E16" s="132" t="s">
        <v>919</v>
      </c>
      <c r="F16" s="131">
        <v>40465</v>
      </c>
      <c r="G16" s="140" t="s">
        <v>1025</v>
      </c>
      <c r="H16" s="130" t="s">
        <v>1037</v>
      </c>
      <c r="I16" s="130"/>
    </row>
    <row r="17" spans="1:9">
      <c r="A17" s="147">
        <v>15</v>
      </c>
      <c r="B17" s="146" t="s">
        <v>1036</v>
      </c>
      <c r="C17" s="167" t="s">
        <v>1098</v>
      </c>
      <c r="D17" s="145">
        <v>0.6</v>
      </c>
      <c r="E17" s="145" t="s">
        <v>926</v>
      </c>
      <c r="F17" s="137">
        <v>41221</v>
      </c>
      <c r="G17" s="143" t="s">
        <v>1035</v>
      </c>
      <c r="H17" s="144" t="s">
        <v>1034</v>
      </c>
      <c r="I17" s="144"/>
    </row>
    <row r="18" spans="1:9">
      <c r="A18" s="134">
        <v>16</v>
      </c>
      <c r="B18" s="133" t="s">
        <v>1033</v>
      </c>
      <c r="C18" s="139" t="s">
        <v>422</v>
      </c>
      <c r="D18" s="132">
        <v>0.6</v>
      </c>
      <c r="E18" s="132" t="s">
        <v>926</v>
      </c>
      <c r="F18" s="131">
        <v>41153</v>
      </c>
      <c r="G18" s="138" t="s">
        <v>947</v>
      </c>
      <c r="H18" s="130" t="s">
        <v>1032</v>
      </c>
      <c r="I18" s="130"/>
    </row>
    <row r="19" spans="1:9">
      <c r="A19" s="134">
        <v>17</v>
      </c>
      <c r="B19" s="133" t="s">
        <v>1031</v>
      </c>
      <c r="C19" s="139" t="s">
        <v>246</v>
      </c>
      <c r="D19" s="132">
        <v>0.25</v>
      </c>
      <c r="E19" s="132" t="s">
        <v>919</v>
      </c>
      <c r="F19" s="131">
        <v>40941</v>
      </c>
      <c r="G19" s="131" t="s">
        <v>1030</v>
      </c>
      <c r="H19" s="130" t="s">
        <v>1029</v>
      </c>
      <c r="I19" s="130"/>
    </row>
    <row r="20" spans="1:9">
      <c r="A20" s="135">
        <v>18</v>
      </c>
      <c r="B20" s="133" t="s">
        <v>1028</v>
      </c>
      <c r="C20" s="139" t="s">
        <v>1081</v>
      </c>
      <c r="D20" s="132">
        <v>0.16</v>
      </c>
      <c r="E20" s="132" t="s">
        <v>926</v>
      </c>
      <c r="F20" s="131">
        <v>41339</v>
      </c>
      <c r="G20" s="131" t="s">
        <v>925</v>
      </c>
      <c r="H20" s="130" t="s">
        <v>1027</v>
      </c>
      <c r="I20" s="130" t="s">
        <v>1102</v>
      </c>
    </row>
    <row r="21" spans="1:9">
      <c r="A21" s="134">
        <v>19</v>
      </c>
      <c r="B21" s="133" t="s">
        <v>1026</v>
      </c>
      <c r="C21" s="139" t="s">
        <v>1082</v>
      </c>
      <c r="D21" s="132">
        <v>1.96</v>
      </c>
      <c r="E21" s="132" t="s">
        <v>919</v>
      </c>
      <c r="F21" s="131">
        <v>40428</v>
      </c>
      <c r="G21" s="140" t="s">
        <v>1025</v>
      </c>
      <c r="H21" s="130" t="s">
        <v>1024</v>
      </c>
      <c r="I21" s="130"/>
    </row>
    <row r="22" spans="1:9">
      <c r="A22" s="134">
        <v>20</v>
      </c>
      <c r="B22" s="133" t="s">
        <v>1023</v>
      </c>
      <c r="C22" s="139" t="s">
        <v>656</v>
      </c>
      <c r="D22" s="132">
        <v>1</v>
      </c>
      <c r="E22" s="132" t="s">
        <v>919</v>
      </c>
      <c r="F22" s="131">
        <v>40961</v>
      </c>
      <c r="G22" s="143" t="s">
        <v>1022</v>
      </c>
      <c r="H22" s="130" t="s">
        <v>1021</v>
      </c>
      <c r="I22" s="130"/>
    </row>
    <row r="23" spans="1:9">
      <c r="A23" s="135">
        <v>21</v>
      </c>
      <c r="B23" s="161" t="s">
        <v>1020</v>
      </c>
      <c r="C23" s="162" t="s">
        <v>1083</v>
      </c>
      <c r="D23" s="135">
        <v>0.6</v>
      </c>
      <c r="E23" s="135" t="s">
        <v>926</v>
      </c>
      <c r="F23" s="142">
        <v>41989</v>
      </c>
      <c r="G23" s="142" t="s">
        <v>1019</v>
      </c>
      <c r="H23" s="141" t="s">
        <v>1018</v>
      </c>
      <c r="I23" s="141"/>
    </row>
    <row r="24" spans="1:9">
      <c r="A24" s="134">
        <v>22</v>
      </c>
      <c r="B24" s="133" t="s">
        <v>1017</v>
      </c>
      <c r="C24" s="139" t="s">
        <v>764</v>
      </c>
      <c r="D24" s="132">
        <v>0.5</v>
      </c>
      <c r="E24" s="132" t="s">
        <v>926</v>
      </c>
      <c r="F24" s="131">
        <v>41366</v>
      </c>
      <c r="G24" s="143" t="s">
        <v>976</v>
      </c>
      <c r="H24" s="130" t="s">
        <v>1016</v>
      </c>
      <c r="I24" s="130"/>
    </row>
    <row r="25" spans="1:9">
      <c r="A25" s="134">
        <v>23</v>
      </c>
      <c r="B25" s="161" t="s">
        <v>1015</v>
      </c>
      <c r="C25" s="162" t="s">
        <v>238</v>
      </c>
      <c r="D25" s="132">
        <v>1.4</v>
      </c>
      <c r="E25" s="132" t="s">
        <v>919</v>
      </c>
      <c r="F25" s="131">
        <v>40863</v>
      </c>
      <c r="G25" s="131" t="s">
        <v>1014</v>
      </c>
      <c r="H25" s="130" t="s">
        <v>1013</v>
      </c>
      <c r="I25" s="130"/>
    </row>
    <row r="26" spans="1:9">
      <c r="A26" s="135">
        <v>24</v>
      </c>
      <c r="B26" s="161" t="s">
        <v>1012</v>
      </c>
      <c r="C26" s="162" t="s">
        <v>250</v>
      </c>
      <c r="D26" s="132">
        <v>1.996</v>
      </c>
      <c r="E26" s="132" t="s">
        <v>926</v>
      </c>
      <c r="F26" s="131">
        <v>42353</v>
      </c>
      <c r="G26" s="131" t="s">
        <v>1011</v>
      </c>
      <c r="H26" s="130" t="s">
        <v>1010</v>
      </c>
      <c r="I26" s="130"/>
    </row>
    <row r="27" spans="1:9">
      <c r="A27" s="134">
        <v>25</v>
      </c>
      <c r="B27" s="161" t="s">
        <v>1009</v>
      </c>
      <c r="C27" s="162" t="s">
        <v>634</v>
      </c>
      <c r="D27" s="132">
        <v>0.95</v>
      </c>
      <c r="E27" s="132" t="s">
        <v>926</v>
      </c>
      <c r="F27" s="131">
        <v>40918</v>
      </c>
      <c r="G27" s="138" t="s">
        <v>947</v>
      </c>
      <c r="H27" s="130" t="s">
        <v>1008</v>
      </c>
      <c r="I27" s="130"/>
    </row>
    <row r="28" spans="1:9">
      <c r="A28" s="134">
        <v>26</v>
      </c>
      <c r="B28" s="161" t="s">
        <v>1007</v>
      </c>
      <c r="C28" s="162" t="s">
        <v>421</v>
      </c>
      <c r="D28" s="132">
        <v>0.999</v>
      </c>
      <c r="E28" s="132" t="s">
        <v>919</v>
      </c>
      <c r="F28" s="131">
        <v>40710</v>
      </c>
      <c r="G28" s="131" t="s">
        <v>1006</v>
      </c>
      <c r="H28" s="130" t="s">
        <v>1005</v>
      </c>
      <c r="I28" s="130"/>
    </row>
    <row r="29" spans="1:9">
      <c r="A29" s="135">
        <v>27</v>
      </c>
      <c r="B29" s="161" t="s">
        <v>1004</v>
      </c>
      <c r="C29" s="162" t="s">
        <v>1004</v>
      </c>
      <c r="D29" s="132">
        <v>6.28</v>
      </c>
      <c r="E29" s="132" t="s">
        <v>919</v>
      </c>
      <c r="F29" s="131">
        <v>37543</v>
      </c>
      <c r="G29" s="131" t="s">
        <v>1003</v>
      </c>
      <c r="H29" s="130" t="s">
        <v>1002</v>
      </c>
      <c r="I29" s="130" t="s">
        <v>1102</v>
      </c>
    </row>
    <row r="30" spans="1:9">
      <c r="A30" s="134">
        <v>28</v>
      </c>
      <c r="B30" s="161" t="s">
        <v>1001</v>
      </c>
      <c r="C30" s="162" t="s">
        <v>235</v>
      </c>
      <c r="D30" s="132">
        <v>1.9950000000000001</v>
      </c>
      <c r="E30" s="132" t="s">
        <v>926</v>
      </c>
      <c r="F30" s="131">
        <v>40932</v>
      </c>
      <c r="G30" s="131" t="s">
        <v>1000</v>
      </c>
      <c r="H30" s="130" t="s">
        <v>999</v>
      </c>
      <c r="I30" s="130"/>
    </row>
    <row r="31" spans="1:9">
      <c r="A31" s="134">
        <v>29</v>
      </c>
      <c r="B31" s="161" t="s">
        <v>998</v>
      </c>
      <c r="C31" s="162" t="s">
        <v>1084</v>
      </c>
      <c r="D31" s="132">
        <v>0.999</v>
      </c>
      <c r="E31" s="132" t="s">
        <v>919</v>
      </c>
      <c r="F31" s="131">
        <v>41425</v>
      </c>
      <c r="G31" s="131" t="s">
        <v>997</v>
      </c>
      <c r="H31" s="130" t="s">
        <v>996</v>
      </c>
      <c r="I31" s="130"/>
    </row>
    <row r="32" spans="1:9">
      <c r="A32" s="135">
        <v>30</v>
      </c>
      <c r="B32" s="133" t="s">
        <v>995</v>
      </c>
      <c r="C32" s="139" t="s">
        <v>1097</v>
      </c>
      <c r="D32" s="132">
        <v>0.52</v>
      </c>
      <c r="E32" s="132" t="s">
        <v>919</v>
      </c>
      <c r="F32" s="131">
        <v>40765</v>
      </c>
      <c r="G32" s="143" t="s">
        <v>994</v>
      </c>
      <c r="H32" s="130" t="s">
        <v>993</v>
      </c>
      <c r="I32" s="130"/>
    </row>
    <row r="33" spans="1:9">
      <c r="A33" s="136">
        <v>31</v>
      </c>
      <c r="B33" s="161" t="s">
        <v>992</v>
      </c>
      <c r="C33" s="162" t="s">
        <v>252</v>
      </c>
      <c r="D33" s="132">
        <v>0.9</v>
      </c>
      <c r="E33" s="132" t="s">
        <v>926</v>
      </c>
      <c r="F33" s="131">
        <v>42095</v>
      </c>
      <c r="G33" s="131" t="s">
        <v>991</v>
      </c>
      <c r="H33" s="130" t="s">
        <v>990</v>
      </c>
      <c r="I33" s="130"/>
    </row>
    <row r="34" spans="1:9">
      <c r="A34" s="135">
        <v>32</v>
      </c>
      <c r="B34" s="161" t="s">
        <v>989</v>
      </c>
      <c r="C34" s="162" t="s">
        <v>1085</v>
      </c>
      <c r="D34" s="132">
        <v>0.21</v>
      </c>
      <c r="E34" s="132" t="s">
        <v>919</v>
      </c>
      <c r="F34" s="131">
        <v>41361</v>
      </c>
      <c r="G34" s="131" t="s">
        <v>988</v>
      </c>
      <c r="H34" s="130" t="s">
        <v>987</v>
      </c>
      <c r="I34" s="130"/>
    </row>
    <row r="35" spans="1:9">
      <c r="A35" s="134">
        <v>33</v>
      </c>
      <c r="B35" s="161" t="s">
        <v>986</v>
      </c>
      <c r="C35" s="162" t="s">
        <v>585</v>
      </c>
      <c r="D35" s="132">
        <v>0.999</v>
      </c>
      <c r="E35" s="132" t="s">
        <v>926</v>
      </c>
      <c r="F35" s="131">
        <v>41156</v>
      </c>
      <c r="G35" s="131" t="s">
        <v>985</v>
      </c>
      <c r="H35" s="130" t="s">
        <v>984</v>
      </c>
      <c r="I35" s="130"/>
    </row>
    <row r="36" spans="1:9">
      <c r="A36" s="134">
        <v>34</v>
      </c>
      <c r="B36" s="161" t="s">
        <v>983</v>
      </c>
      <c r="C36" s="162" t="s">
        <v>1086</v>
      </c>
      <c r="D36" s="132">
        <v>1.05</v>
      </c>
      <c r="E36" s="132" t="s">
        <v>919</v>
      </c>
      <c r="F36" s="131">
        <v>39360</v>
      </c>
      <c r="G36" s="131" t="s">
        <v>982</v>
      </c>
      <c r="H36" s="130" t="s">
        <v>981</v>
      </c>
      <c r="I36" s="130" t="s">
        <v>1102</v>
      </c>
    </row>
    <row r="37" spans="1:9">
      <c r="A37" s="135">
        <v>35</v>
      </c>
      <c r="B37" s="161" t="s">
        <v>980</v>
      </c>
      <c r="C37" s="162" t="s">
        <v>980</v>
      </c>
      <c r="D37" s="132">
        <v>0.5</v>
      </c>
      <c r="E37" s="132" t="s">
        <v>919</v>
      </c>
      <c r="F37" s="131">
        <v>40382</v>
      </c>
      <c r="G37" s="131" t="s">
        <v>979</v>
      </c>
      <c r="H37" s="130" t="s">
        <v>978</v>
      </c>
      <c r="I37" s="130"/>
    </row>
    <row r="38" spans="1:9">
      <c r="A38" s="134">
        <v>36</v>
      </c>
      <c r="B38" s="133" t="s">
        <v>977</v>
      </c>
      <c r="C38" s="139" t="s">
        <v>1087</v>
      </c>
      <c r="D38" s="132">
        <v>0.79500000000000004</v>
      </c>
      <c r="E38" s="132" t="s">
        <v>919</v>
      </c>
      <c r="F38" s="131">
        <v>40191</v>
      </c>
      <c r="G38" s="143" t="s">
        <v>976</v>
      </c>
      <c r="H38" s="130" t="s">
        <v>975</v>
      </c>
      <c r="I38" s="130"/>
    </row>
    <row r="39" spans="1:9">
      <c r="A39" s="135">
        <v>37</v>
      </c>
      <c r="B39" s="133" t="s">
        <v>974</v>
      </c>
      <c r="C39" s="139" t="s">
        <v>1088</v>
      </c>
      <c r="D39" s="132">
        <v>0.25</v>
      </c>
      <c r="E39" s="132" t="s">
        <v>919</v>
      </c>
      <c r="F39" s="131">
        <v>40526</v>
      </c>
      <c r="G39" s="143" t="s">
        <v>973</v>
      </c>
      <c r="H39" s="130" t="s">
        <v>972</v>
      </c>
      <c r="I39" s="130"/>
    </row>
    <row r="40" spans="1:9">
      <c r="A40" s="134">
        <v>38</v>
      </c>
      <c r="B40" s="161" t="s">
        <v>971</v>
      </c>
      <c r="C40" s="162" t="s">
        <v>561</v>
      </c>
      <c r="D40" s="132">
        <v>0.99</v>
      </c>
      <c r="E40" s="132" t="s">
        <v>919</v>
      </c>
      <c r="F40" s="131">
        <v>40963</v>
      </c>
      <c r="G40" s="131" t="s">
        <v>970</v>
      </c>
      <c r="H40" s="130" t="s">
        <v>969</v>
      </c>
      <c r="I40" s="130"/>
    </row>
    <row r="41" spans="1:9">
      <c r="A41" s="134">
        <v>39</v>
      </c>
      <c r="B41" s="161" t="s">
        <v>968</v>
      </c>
      <c r="C41" s="162" t="s">
        <v>227</v>
      </c>
      <c r="D41" s="132">
        <v>1.998</v>
      </c>
      <c r="E41" s="132" t="s">
        <v>919</v>
      </c>
      <c r="F41" s="131">
        <v>40821</v>
      </c>
      <c r="G41" s="131" t="s">
        <v>967</v>
      </c>
      <c r="H41" s="130" t="s">
        <v>966</v>
      </c>
      <c r="I41" s="130"/>
    </row>
    <row r="42" spans="1:9">
      <c r="A42" s="135">
        <v>40</v>
      </c>
      <c r="B42" s="161" t="s">
        <v>965</v>
      </c>
      <c r="C42" s="162" t="s">
        <v>220</v>
      </c>
      <c r="D42" s="135">
        <v>0.5</v>
      </c>
      <c r="E42" s="135" t="s">
        <v>926</v>
      </c>
      <c r="F42" s="142">
        <v>41962</v>
      </c>
      <c r="G42" s="142" t="s">
        <v>964</v>
      </c>
      <c r="H42" s="141" t="s">
        <v>963</v>
      </c>
      <c r="I42" s="141"/>
    </row>
    <row r="43" spans="1:9">
      <c r="A43" s="134">
        <v>41</v>
      </c>
      <c r="B43" s="133" t="s">
        <v>962</v>
      </c>
      <c r="C43" s="139" t="s">
        <v>1089</v>
      </c>
      <c r="D43" s="132">
        <v>2.4</v>
      </c>
      <c r="E43" s="132" t="s">
        <v>926</v>
      </c>
      <c r="F43" s="131">
        <v>41172</v>
      </c>
      <c r="G43" s="140" t="s">
        <v>961</v>
      </c>
      <c r="H43" s="130" t="s">
        <v>960</v>
      </c>
      <c r="I43" s="130"/>
    </row>
    <row r="44" spans="1:9">
      <c r="A44" s="135">
        <v>42</v>
      </c>
      <c r="B44" s="161" t="s">
        <v>959</v>
      </c>
      <c r="C44" s="162" t="s">
        <v>1090</v>
      </c>
      <c r="D44" s="132">
        <v>0.81499999999999995</v>
      </c>
      <c r="E44" s="132" t="s">
        <v>926</v>
      </c>
      <c r="F44" s="131">
        <v>41344</v>
      </c>
      <c r="G44" s="131" t="s">
        <v>925</v>
      </c>
      <c r="H44" s="130" t="s">
        <v>1103</v>
      </c>
      <c r="I44" s="130" t="s">
        <v>1102</v>
      </c>
    </row>
    <row r="45" spans="1:9">
      <c r="A45" s="134">
        <v>43</v>
      </c>
      <c r="B45" s="162" t="s">
        <v>958</v>
      </c>
      <c r="C45" s="162" t="s">
        <v>547</v>
      </c>
      <c r="D45" s="132">
        <v>1.998</v>
      </c>
      <c r="E45" s="132" t="s">
        <v>919</v>
      </c>
      <c r="F45" s="131">
        <v>40673</v>
      </c>
      <c r="G45" s="138" t="s">
        <v>947</v>
      </c>
      <c r="H45" s="130" t="s">
        <v>957</v>
      </c>
      <c r="I45" s="130" t="s">
        <v>1105</v>
      </c>
    </row>
    <row r="46" spans="1:9">
      <c r="A46" s="134">
        <v>44</v>
      </c>
      <c r="B46" s="133" t="s">
        <v>956</v>
      </c>
      <c r="C46" s="139" t="s">
        <v>544</v>
      </c>
      <c r="D46" s="132">
        <v>0.998</v>
      </c>
      <c r="E46" s="132" t="s">
        <v>919</v>
      </c>
      <c r="F46" s="131">
        <v>40739</v>
      </c>
      <c r="G46" s="131" t="s">
        <v>955</v>
      </c>
      <c r="H46" s="130" t="s">
        <v>954</v>
      </c>
      <c r="I46" s="130"/>
    </row>
    <row r="47" spans="1:9">
      <c r="A47" s="135">
        <v>45</v>
      </c>
      <c r="B47" s="133" t="s">
        <v>953</v>
      </c>
      <c r="C47" s="139" t="s">
        <v>1091</v>
      </c>
      <c r="D47" s="132">
        <v>0.8</v>
      </c>
      <c r="E47" s="132" t="s">
        <v>919</v>
      </c>
      <c r="F47" s="131">
        <v>41185</v>
      </c>
      <c r="G47" s="138" t="s">
        <v>947</v>
      </c>
      <c r="H47" s="130" t="s">
        <v>952</v>
      </c>
      <c r="I47" s="130"/>
    </row>
    <row r="48" spans="1:9">
      <c r="A48" s="135">
        <v>46</v>
      </c>
      <c r="B48" s="133" t="s">
        <v>951</v>
      </c>
      <c r="C48" s="139" t="s">
        <v>532</v>
      </c>
      <c r="D48" s="132">
        <v>0.499</v>
      </c>
      <c r="E48" s="132" t="s">
        <v>926</v>
      </c>
      <c r="F48" s="131">
        <v>41337</v>
      </c>
      <c r="G48" s="131" t="s">
        <v>950</v>
      </c>
      <c r="H48" s="130" t="s">
        <v>949</v>
      </c>
      <c r="I48" s="130"/>
    </row>
    <row r="49" spans="1:9">
      <c r="A49" s="134">
        <v>47</v>
      </c>
      <c r="B49" s="133" t="s">
        <v>948</v>
      </c>
      <c r="C49" s="139" t="s">
        <v>529</v>
      </c>
      <c r="D49" s="132">
        <v>0.221</v>
      </c>
      <c r="E49" s="132" t="s">
        <v>926</v>
      </c>
      <c r="F49" s="131">
        <v>41533</v>
      </c>
      <c r="G49" s="138" t="s">
        <v>947</v>
      </c>
      <c r="H49" s="130" t="s">
        <v>946</v>
      </c>
      <c r="I49" s="130"/>
    </row>
    <row r="50" spans="1:9">
      <c r="A50" s="134">
        <v>48</v>
      </c>
      <c r="B50" s="133" t="s">
        <v>945</v>
      </c>
      <c r="C50" s="139" t="s">
        <v>1092</v>
      </c>
      <c r="D50" s="132">
        <v>0.26</v>
      </c>
      <c r="E50" s="132" t="s">
        <v>919</v>
      </c>
      <c r="F50" s="131">
        <v>39756</v>
      </c>
      <c r="G50" s="131" t="s">
        <v>944</v>
      </c>
      <c r="H50" s="130" t="s">
        <v>943</v>
      </c>
      <c r="I50" s="130"/>
    </row>
    <row r="51" spans="1:9">
      <c r="A51" s="135">
        <v>49</v>
      </c>
      <c r="B51" s="133" t="s">
        <v>942</v>
      </c>
      <c r="C51" s="139" t="s">
        <v>219</v>
      </c>
      <c r="D51" s="132">
        <v>0.98</v>
      </c>
      <c r="E51" s="132" t="s">
        <v>926</v>
      </c>
      <c r="F51" s="131">
        <v>41486</v>
      </c>
      <c r="G51" s="131" t="s">
        <v>941</v>
      </c>
      <c r="H51" s="130" t="s">
        <v>940</v>
      </c>
      <c r="I51" s="130"/>
    </row>
    <row r="52" spans="1:9">
      <c r="A52" s="134">
        <v>50</v>
      </c>
      <c r="B52" s="133" t="s">
        <v>939</v>
      </c>
      <c r="C52" s="139" t="s">
        <v>1094</v>
      </c>
      <c r="D52" s="132">
        <v>0.95</v>
      </c>
      <c r="E52" s="132" t="s">
        <v>919</v>
      </c>
      <c r="F52" s="131">
        <v>40854</v>
      </c>
      <c r="G52" s="137" t="s">
        <v>938</v>
      </c>
      <c r="H52" s="130" t="s">
        <v>937</v>
      </c>
      <c r="I52" s="130"/>
    </row>
    <row r="53" spans="1:9">
      <c r="A53" s="136">
        <v>51</v>
      </c>
      <c r="B53" s="133" t="s">
        <v>936</v>
      </c>
      <c r="C53" s="139" t="s">
        <v>1093</v>
      </c>
      <c r="D53" s="132">
        <v>0.35</v>
      </c>
      <c r="E53" s="132" t="s">
        <v>919</v>
      </c>
      <c r="F53" s="131">
        <v>39965</v>
      </c>
      <c r="G53" s="131" t="s">
        <v>935</v>
      </c>
      <c r="H53" s="130" t="s">
        <v>934</v>
      </c>
      <c r="I53" s="130" t="s">
        <v>1102</v>
      </c>
    </row>
    <row r="54" spans="1:9">
      <c r="A54" s="135">
        <v>52</v>
      </c>
      <c r="B54" s="133" t="s">
        <v>933</v>
      </c>
      <c r="C54" s="139" t="s">
        <v>239</v>
      </c>
      <c r="D54" s="132">
        <v>1</v>
      </c>
      <c r="E54" s="132" t="s">
        <v>919</v>
      </c>
      <c r="F54" s="131">
        <v>40935</v>
      </c>
      <c r="G54" s="131" t="s">
        <v>932</v>
      </c>
      <c r="H54" s="130" t="s">
        <v>931</v>
      </c>
      <c r="I54" s="130"/>
    </row>
    <row r="55" spans="1:9">
      <c r="A55" s="134">
        <v>53</v>
      </c>
      <c r="B55" s="133" t="s">
        <v>930</v>
      </c>
      <c r="C55" s="139" t="s">
        <v>1096</v>
      </c>
      <c r="D55" s="132">
        <v>0.999</v>
      </c>
      <c r="E55" s="132" t="s">
        <v>919</v>
      </c>
      <c r="F55" s="131">
        <v>41471</v>
      </c>
      <c r="G55" s="131" t="s">
        <v>929</v>
      </c>
      <c r="H55" s="130" t="s">
        <v>928</v>
      </c>
      <c r="I55" s="130"/>
    </row>
    <row r="56" spans="1:9">
      <c r="A56" s="134">
        <v>54</v>
      </c>
      <c r="B56" s="133" t="s">
        <v>927</v>
      </c>
      <c r="C56" s="139" t="s">
        <v>229</v>
      </c>
      <c r="D56" s="132">
        <v>1.2</v>
      </c>
      <c r="E56" s="132" t="s">
        <v>926</v>
      </c>
      <c r="F56" s="131">
        <v>41346</v>
      </c>
      <c r="G56" s="131" t="s">
        <v>925</v>
      </c>
      <c r="H56" s="130" t="s">
        <v>924</v>
      </c>
      <c r="I56" s="130"/>
    </row>
    <row r="57" spans="1:9">
      <c r="A57" s="135">
        <v>55</v>
      </c>
      <c r="B57" s="133" t="s">
        <v>923</v>
      </c>
      <c r="C57" s="139" t="s">
        <v>233</v>
      </c>
      <c r="D57" s="132">
        <v>0.6</v>
      </c>
      <c r="E57" s="132" t="s">
        <v>919</v>
      </c>
      <c r="F57" s="131">
        <v>40703</v>
      </c>
      <c r="G57" s="131" t="s">
        <v>922</v>
      </c>
      <c r="H57" s="130" t="s">
        <v>921</v>
      </c>
      <c r="I57" s="130"/>
    </row>
    <row r="58" spans="1:9">
      <c r="A58" s="134">
        <v>56</v>
      </c>
      <c r="B58" s="133" t="s">
        <v>920</v>
      </c>
      <c r="C58" s="139" t="s">
        <v>482</v>
      </c>
      <c r="D58" s="132">
        <v>0.68</v>
      </c>
      <c r="E58" s="132" t="s">
        <v>919</v>
      </c>
      <c r="F58" s="131">
        <v>40541</v>
      </c>
      <c r="G58" s="131" t="s">
        <v>918</v>
      </c>
      <c r="H58" s="130" t="s">
        <v>917</v>
      </c>
      <c r="I58" s="130"/>
    </row>
  </sheetData>
  <sheetProtection algorithmName="SHA-512" hashValue="Qpl8z6KDRpMQbsk/WO/iGaFMdan+LnZEaKwTLKijgICVYnx6X51eEsCzJ7oJEOKLJk1ZGDna/vBbOxKwQ4BFYg==" saltValue="fAEQLrVIlcbTKROSB4lA8A==" spinCount="100000" sheet="1" objects="1" scenarios="1"/>
  <autoFilter ref="G1:I58" xr:uid="{B4B594EC-FD97-445B-98D0-142FBBAEE7B6}"/>
  <mergeCells count="9">
    <mergeCell ref="I1:I2"/>
    <mergeCell ref="H1:H2"/>
    <mergeCell ref="A1:A2"/>
    <mergeCell ref="B1:B2"/>
    <mergeCell ref="D1:D2"/>
    <mergeCell ref="E1:E2"/>
    <mergeCell ref="F1:F2"/>
    <mergeCell ref="G1:G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PVD_Atļaujas</vt:lpstr>
      <vt:lpstr>AAR_Jauda</vt:lpstr>
      <vt:lpstr>Karte_Visas biogāzes stacijas</vt:lpstr>
      <vt:lpstr>Karte_Piemērotās biogāzes stac.</vt:lpstr>
      <vt:lpstr>Kompostēšana</vt:lpstr>
      <vt:lpstr>PVD_6.SEKCIJA</vt:lpstr>
      <vt:lpstr>LBA saraksts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Elina Dace</dc:creator>
  <cp:lastModifiedBy>Jeļena Laščenko</cp:lastModifiedBy>
  <dcterms:created xsi:type="dcterms:W3CDTF">2021-12-09T06:29:03Z</dcterms:created>
  <dcterms:modified xsi:type="dcterms:W3CDTF">2022-05-17T06:29:59Z</dcterms:modified>
</cp:coreProperties>
</file>